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kulator" sheetId="1" state="visible" r:id="rId1"/>
    <sheet xmlns:r="http://schemas.openxmlformats.org/officeDocument/2006/relationships" name="Słownik CMR" sheetId="2" state="visible" r:id="rId2"/>
    <sheet xmlns:r="http://schemas.openxmlformats.org/officeDocument/2006/relationships" name="Reguły" sheetId="3" state="visible" r:id="rId3"/>
    <sheet xmlns:r="http://schemas.openxmlformats.org/officeDocument/2006/relationships" name="O arkuszu" sheetId="4" state="visible" r:id="rId4"/>
  </sheets>
  <definedNames>
    <definedName name="_xlnm.Print_Titles" localSheetId="0">'Kalkulator'!$4:$4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00"/>
  </numFmts>
  <fonts count="7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595959"/>
      <sz val="10"/>
    </font>
    <font>
      <name val="Calibri"/>
      <b val="1"/>
      <color rgb="00FFFFFF"/>
      <sz val="10"/>
    </font>
    <font>
      <name val="Calibri"/>
      <sz val="10"/>
    </font>
    <font>
      <name val="Calibri"/>
      <b val="1"/>
      <color rgb="000F172A"/>
      <sz val="12"/>
    </font>
    <font>
      <name val="Calibri"/>
      <b val="1"/>
      <sz val="10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FF9E8"/>
      </patternFill>
    </fill>
    <fill>
      <patternFill patternType="solid">
        <fgColor rgb="00EEF3FC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165" fontId="4" fillId="4" borderId="1" applyAlignment="1" pivotButton="0" quotePrefix="0" xfId="0">
      <alignment vertical="top" wrapText="1"/>
    </xf>
    <xf numFmtId="164" fontId="4" fillId="3" borderId="1" applyAlignment="1" pivotButton="0" quotePrefix="0" xfId="0">
      <alignment vertical="top" wrapText="1"/>
    </xf>
    <xf numFmtId="164" fontId="4" fillId="4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30" customWidth="1" min="3" max="3"/>
    <col width="12" customWidth="1" min="4" max="4"/>
    <col width="14" customWidth="1" min="5" max="5"/>
    <col width="13" customWidth="1" min="6" max="6"/>
    <col width="13" customWidth="1" min="7" max="7"/>
    <col width="10" customWidth="1" min="8" max="8"/>
    <col width="22" customWidth="1" min="9" max="9"/>
    <col width="13" customWidth="1" min="10" max="10"/>
    <col width="13" customWidth="1" min="11" max="11"/>
    <col width="13" customWidth="1" min="12" max="12"/>
    <col width="26" customWidth="1" min="13" max="13"/>
    <col width="30" customWidth="1" min="14" max="14"/>
    <col width="36" customWidth="1" min="15" max="15"/>
  </cols>
  <sheetData>
    <row r="1" ht="24" customHeight="1">
      <c r="A1" s="1" t="inlineStr">
        <is>
          <t>Kalkulator narażenia i częstotliwości pomiarów</t>
        </is>
      </c>
    </row>
    <row r="2" ht="30" customHeight="1">
      <c r="A2" s="2" t="inlineStr">
        <is>
          <t>Wpisz dane w kolumnach na żółtym tle. Kolumny na niebieskim tle liczą się same. Kwalifikacji CMR nie wpisuje się tutaj: kalkulator bierze ją z arkusza „Słownik CMR”, po numerze CAS, a gdy go nie ma, po nazwie czynnika. Podstawa: § 4, § 6 i § 7 rozporządzenia Ministra Zdrowia z 2 lutego 2011 r. o badaniach i pomiarach czynników szkodliwych dla zdrowia w środowisku pracy oraz § 6 ust. 1 pkt 4 rozporządzenia Ministra Zdrowia z 26 lipca 2024 r. o substancjach CMR.</t>
        </is>
      </c>
    </row>
    <row r="4" ht="46" customHeight="1">
      <c r="A4" s="3" t="inlineStr">
        <is>
          <t>Lp.</t>
        </is>
      </c>
      <c r="B4" s="3" t="inlineStr">
        <is>
          <t>Stanowisko</t>
        </is>
      </c>
      <c r="C4" s="3" t="inlineStr">
        <is>
          <t>Czynnik</t>
        </is>
      </c>
      <c r="D4" s="3" t="inlineStr">
        <is>
          <t>Numer CAS</t>
        </is>
      </c>
      <c r="E4" s="3" t="inlineStr">
        <is>
          <t>Czy CMR (ze słownika)</t>
        </is>
      </c>
      <c r="F4" s="3" t="inlineStr">
        <is>
          <t>Zmierzone stężenie [mg/m3]</t>
        </is>
      </c>
      <c r="G4" s="3" t="inlineStr">
        <is>
          <t>Wartość NDS [mg/m3]</t>
        </is>
      </c>
      <c r="H4" s="3" t="inlineStr">
        <is>
          <t>Krotność NDS</t>
        </is>
      </c>
      <c r="I4" s="3" t="inlineStr">
        <is>
          <t>Przedział</t>
        </is>
      </c>
      <c r="J4" s="3" t="inlineStr">
        <is>
          <t>Wymagana częstotliwość [miesiące]</t>
        </is>
      </c>
      <c r="K4" s="3" t="inlineStr">
        <is>
          <t>Data ostatniego pomiaru</t>
        </is>
      </c>
      <c r="L4" s="3" t="inlineStr">
        <is>
          <t>Termin następnego pomiaru</t>
        </is>
      </c>
      <c r="M4" s="3" t="inlineStr">
        <is>
          <t>Grupa w rejestrze prac</t>
        </is>
      </c>
      <c r="N4" s="3" t="inlineStr">
        <is>
          <t>Czy wolno odstąpić od pomiarów</t>
        </is>
      </c>
      <c r="O4" s="3" t="inlineStr">
        <is>
          <t>Uwaga</t>
        </is>
      </c>
    </row>
    <row r="5">
      <c r="A5" s="4" t="n">
        <v>1</v>
      </c>
      <c r="B5" s="5" t="inlineStr">
        <is>
          <t>Spawalnia, stanowisko 1</t>
        </is>
      </c>
      <c r="C5" s="5" t="inlineStr">
        <is>
          <t>Związki chromu(VI)</t>
        </is>
      </c>
      <c r="D5" s="5" t="inlineStr">
        <is>
          <t>18540-29-9</t>
        </is>
      </c>
      <c r="E5" s="6">
        <f>IF(AND(C5="",D5=""),"",IFERROR(IF(D5&lt;&gt;"",VLOOKUP(D5,'Słownik CMR'!$A$5:$D$44,4,FALSE),VLOOKUP(C5,'Słownik CMR'!$B$5:$D$44,3,FALSE)),"BRAK W SŁOWNIKU"))</f>
        <v/>
      </c>
      <c r="F5" s="5" t="n">
        <v>0.0031</v>
      </c>
      <c r="G5" s="5" t="n">
        <v>0.005</v>
      </c>
      <c r="H5" s="7">
        <f>IF(OR(F5="",G5="",G5=0),"",F5/G5)</f>
        <v/>
      </c>
      <c r="I5" s="6">
        <f>IF(H5="","",IF(H5&lt;=0.1,"do 0,1 wartości NDS",IF(H5&lt;=0.5,"powyżej 0,1 do 0,5 wartości NDS",IF(H5&lt;=1,"powyżej 0,5 wartości NDS","PRZEKROCZENIE NDS"))))</f>
        <v/>
      </c>
      <c r="J5" s="6">
        <f>IF(H5="","",IF(H5&lt;=0.1,0,IF(E5="nie",IF(H5&lt;=0.5,24,12),IF(H5&lt;=0.5,6,3))))</f>
        <v/>
      </c>
      <c r="K5" s="8" t="n">
        <v>46154</v>
      </c>
      <c r="L5" s="9">
        <f>IF(OR(K5="",J5="",J5=0),"",EDATE(K5,J5))</f>
        <v/>
      </c>
      <c r="M5" s="6">
        <f>IF(H5="","",IF(H5&lt;=0.1,"do 0,1 wartości NDS, jeżeli dwa kolejne pomiary tego dowiodły","powyżej 0,1 wartości NDS"))</f>
        <v/>
      </c>
      <c r="N5" s="6">
        <f>IF(H5="","",IF(H5&lt;=0.1,IF(E5="nie","tak, po dwóch pomiarach w odstępie co najmniej dwóch lat","tak, po dwóch pomiarach w odstępie co najmniej 6 miesięcy"),"nie"))</f>
        <v/>
      </c>
      <c r="O5" s="6">
        <f>IF(H5="","",IF(E5="BRAK W SŁOWNIKU","Czynnika nie ma w słowniku. Przyjęto rytm CMR. Dopisz go do arkusza Słownik CMR.",IF(E5="BRAK DANYCH","W słowniku brakuje zwrotów H. Przyjęto rytm CMR. Uzupełnij sekcję 2 karty.",IF(H5&gt;1,"Przekroczenie NDS. Ogranicz narażenie niezwłocznie, niezależnie od terminu pomiaru.",""))))</f>
        <v/>
      </c>
    </row>
    <row r="6">
      <c r="A6" s="4" t="n">
        <v>2</v>
      </c>
      <c r="B6" s="5" t="inlineStr">
        <is>
          <t>Stolarnia, szlifierka</t>
        </is>
      </c>
      <c r="C6" s="5" t="inlineStr">
        <is>
          <t>Prace związane z narażeniem na pył drewna</t>
        </is>
      </c>
      <c r="D6" s="5" t="inlineStr"/>
      <c r="E6" s="6">
        <f>IF(AND(C6="",D6=""),"",IFERROR(IF(D6&lt;&gt;"",VLOOKUP(D6,'Słownik CMR'!$A$5:$D$44,4,FALSE),VLOOKUP(C6,'Słownik CMR'!$B$5:$D$44,3,FALSE)),"BRAK W SŁOWNIKU"))</f>
        <v/>
      </c>
      <c r="F6" s="5" t="n">
        <v>1.4</v>
      </c>
      <c r="G6" s="5" t="n">
        <v>2</v>
      </c>
      <c r="H6" s="7">
        <f>IF(OR(F6="",G6="",G6=0),"",F6/G6)</f>
        <v/>
      </c>
      <c r="I6" s="6">
        <f>IF(H6="","",IF(H6&lt;=0.1,"do 0,1 wartości NDS",IF(H6&lt;=0.5,"powyżej 0,1 do 0,5 wartości NDS",IF(H6&lt;=1,"powyżej 0,5 wartości NDS","PRZEKROCZENIE NDS"))))</f>
        <v/>
      </c>
      <c r="J6" s="6">
        <f>IF(H6="","",IF(H6&lt;=0.1,0,IF(E6="nie",IF(H6&lt;=0.5,24,12),IF(H6&lt;=0.5,6,3))))</f>
        <v/>
      </c>
      <c r="K6" s="8" t="n">
        <v>46175</v>
      </c>
      <c r="L6" s="9">
        <f>IF(OR(K6="",J6="",J6=0),"",EDATE(K6,J6))</f>
        <v/>
      </c>
      <c r="M6" s="6">
        <f>IF(H6="","",IF(H6&lt;=0.1,"do 0,1 wartości NDS, jeżeli dwa kolejne pomiary tego dowiodły","powyżej 0,1 wartości NDS"))</f>
        <v/>
      </c>
      <c r="N6" s="6">
        <f>IF(H6="","",IF(H6&lt;=0.1,IF(E6="nie","tak, po dwóch pomiarach w odstępie co najmniej dwóch lat","tak, po dwóch pomiarach w odstępie co najmniej 6 miesięcy"),"nie"))</f>
        <v/>
      </c>
      <c r="O6" s="6">
        <f>IF(H6="","",IF(E6="BRAK W SŁOWNIKU","Czynnika nie ma w słowniku. Przyjęto rytm CMR. Dopisz go do arkusza Słownik CMR.",IF(E6="BRAK DANYCH","W słowniku brakuje zwrotów H. Przyjęto rytm CMR. Uzupełnij sekcję 2 karty.",IF(H6&gt;1,"Przekroczenie NDS. Ogranicz narażenie niezwłocznie, niezależnie od terminu pomiaru.",""))))</f>
        <v/>
      </c>
    </row>
    <row r="7">
      <c r="A7" s="4" t="n">
        <v>3</v>
      </c>
      <c r="B7" s="5" t="inlineStr">
        <is>
          <t>Magazyn, wózki spalinowe</t>
        </is>
      </c>
      <c r="C7" s="5" t="inlineStr">
        <is>
          <t>Prace związane z narażeniem na spaliny emitowane z silników Diesla</t>
        </is>
      </c>
      <c r="D7" s="5" t="inlineStr"/>
      <c r="E7" s="6">
        <f>IF(AND(C7="",D7=""),"",IFERROR(IF(D7&lt;&gt;"",VLOOKUP(D7,'Słownik CMR'!$A$5:$D$44,4,FALSE),VLOOKUP(C7,'Słownik CMR'!$B$5:$D$44,3,FALSE)),"BRAK W SŁOWNIKU"))</f>
        <v/>
      </c>
      <c r="F7" s="5" t="n">
        <v>0.004</v>
      </c>
      <c r="G7" s="5" t="n">
        <v>0.05</v>
      </c>
      <c r="H7" s="7">
        <f>IF(OR(F7="",G7="",G7=0),"",F7/G7)</f>
        <v/>
      </c>
      <c r="I7" s="6">
        <f>IF(H7="","",IF(H7&lt;=0.1,"do 0,1 wartości NDS",IF(H7&lt;=0.5,"powyżej 0,1 do 0,5 wartości NDS",IF(H7&lt;=1,"powyżej 0,5 wartości NDS","PRZEKROCZENIE NDS"))))</f>
        <v/>
      </c>
      <c r="J7" s="6">
        <f>IF(H7="","",IF(H7&lt;=0.1,0,IF(E7="nie",IF(H7&lt;=0.5,24,12),IF(H7&lt;=0.5,6,3))))</f>
        <v/>
      </c>
      <c r="K7" s="8" t="n">
        <v>46099</v>
      </c>
      <c r="L7" s="9">
        <f>IF(OR(K7="",J7="",J7=0),"",EDATE(K7,J7))</f>
        <v/>
      </c>
      <c r="M7" s="6">
        <f>IF(H7="","",IF(H7&lt;=0.1,"do 0,1 wartości NDS, jeżeli dwa kolejne pomiary tego dowiodły","powyżej 0,1 wartości NDS"))</f>
        <v/>
      </c>
      <c r="N7" s="6">
        <f>IF(H7="","",IF(H7&lt;=0.1,IF(E7="nie","tak, po dwóch pomiarach w odstępie co najmniej dwóch lat","tak, po dwóch pomiarach w odstępie co najmniej 6 miesięcy"),"nie"))</f>
        <v/>
      </c>
      <c r="O7" s="6">
        <f>IF(H7="","",IF(E7="BRAK W SŁOWNIKU","Czynnika nie ma w słowniku. Przyjęto rytm CMR. Dopisz go do arkusza Słownik CMR.",IF(E7="BRAK DANYCH","W słowniku brakuje zwrotów H. Przyjęto rytm CMR. Uzupełnij sekcję 2 karty.",IF(H7&gt;1,"Przekroczenie NDS. Ogranicz narażenie niezwłocznie, niezależnie od terminu pomiaru.",""))))</f>
        <v/>
      </c>
    </row>
    <row r="8">
      <c r="A8" s="4" t="n">
        <v>4</v>
      </c>
      <c r="B8" s="5" t="inlineStr">
        <is>
          <t>Mycie części</t>
        </is>
      </c>
      <c r="C8" s="5" t="inlineStr">
        <is>
          <t>Propan-2-ol</t>
        </is>
      </c>
      <c r="D8" s="5" t="inlineStr">
        <is>
          <t>67-63-0</t>
        </is>
      </c>
      <c r="E8" s="6">
        <f>IF(AND(C8="",D8=""),"",IFERROR(IF(D8&lt;&gt;"",VLOOKUP(D8,'Słownik CMR'!$A$5:$D$44,4,FALSE),VLOOKUP(C8,'Słownik CMR'!$B$5:$D$44,3,FALSE)),"BRAK W SŁOWNIKU"))</f>
        <v/>
      </c>
      <c r="F8" s="5" t="n">
        <v>120</v>
      </c>
      <c r="G8" s="5" t="n">
        <v>300</v>
      </c>
      <c r="H8" s="7">
        <f>IF(OR(F8="",G8="",G8=0),"",F8/G8)</f>
        <v/>
      </c>
      <c r="I8" s="6">
        <f>IF(H8="","",IF(H8&lt;=0.1,"do 0,1 wartości NDS",IF(H8&lt;=0.5,"powyżej 0,1 do 0,5 wartości NDS",IF(H8&lt;=1,"powyżej 0,5 wartości NDS","PRZEKROCZENIE NDS"))))</f>
        <v/>
      </c>
      <c r="J8" s="6">
        <f>IF(H8="","",IF(H8&lt;=0.1,0,IF(E8="nie",IF(H8&lt;=0.5,24,12),IF(H8&lt;=0.5,6,3))))</f>
        <v/>
      </c>
      <c r="K8" s="8" t="n">
        <v>46119</v>
      </c>
      <c r="L8" s="9">
        <f>IF(OR(K8="",J8="",J8=0),"",EDATE(K8,J8))</f>
        <v/>
      </c>
      <c r="M8" s="6">
        <f>IF(H8="","",IF(H8&lt;=0.1,"do 0,1 wartości NDS, jeżeli dwa kolejne pomiary tego dowiodły","powyżej 0,1 wartości NDS"))</f>
        <v/>
      </c>
      <c r="N8" s="6">
        <f>IF(H8="","",IF(H8&lt;=0.1,IF(E8="nie","tak, po dwóch pomiarach w odstępie co najmniej dwóch lat","tak, po dwóch pomiarach w odstępie co najmniej 6 miesięcy"),"nie"))</f>
        <v/>
      </c>
      <c r="O8" s="6">
        <f>IF(H8="","",IF(E8="BRAK W SŁOWNIKU","Czynnika nie ma w słowniku. Przyjęto rytm CMR. Dopisz go do arkusza Słownik CMR.",IF(E8="BRAK DANYCH","W słowniku brakuje zwrotów H. Przyjęto rytm CMR. Uzupełnij sekcję 2 karty.",IF(H8&gt;1,"Przekroczenie NDS. Ogranicz narażenie niezwłocznie, niezależnie od terminu pomiaru.",""))))</f>
        <v/>
      </c>
    </row>
    <row r="9">
      <c r="A9" s="4" t="n">
        <v>5</v>
      </c>
      <c r="B9" s="5" t="n"/>
      <c r="C9" s="5" t="n"/>
      <c r="D9" s="5" t="n"/>
      <c r="E9" s="6">
        <f>IF(AND(C9="",D9=""),"",IFERROR(IF(D9&lt;&gt;"",VLOOKUP(D9,'Słownik CMR'!$A$5:$D$44,4,FALSE),VLOOKUP(C9,'Słownik CMR'!$B$5:$D$44,3,FALSE)),"BRAK W SŁOWNIKU"))</f>
        <v/>
      </c>
      <c r="F9" s="5" t="n"/>
      <c r="G9" s="5" t="n"/>
      <c r="H9" s="7">
        <f>IF(OR(F9="",G9="",G9=0),"",F9/G9)</f>
        <v/>
      </c>
      <c r="I9" s="6">
        <f>IF(H9="","",IF(H9&lt;=0.1,"do 0,1 wartości NDS",IF(H9&lt;=0.5,"powyżej 0,1 do 0,5 wartości NDS",IF(H9&lt;=1,"powyżej 0,5 wartości NDS","PRZEKROCZENIE NDS"))))</f>
        <v/>
      </c>
      <c r="J9" s="6">
        <f>IF(H9="","",IF(H9&lt;=0.1,0,IF(E9="nie",IF(H9&lt;=0.5,24,12),IF(H9&lt;=0.5,6,3))))</f>
        <v/>
      </c>
      <c r="K9" s="5" t="n"/>
      <c r="L9" s="9">
        <f>IF(OR(K9="",J9="",J9=0),"",EDATE(K9,J9))</f>
        <v/>
      </c>
      <c r="M9" s="6">
        <f>IF(H9="","",IF(H9&lt;=0.1,"do 0,1 wartości NDS, jeżeli dwa kolejne pomiary tego dowiodły","powyżej 0,1 wartości NDS"))</f>
        <v/>
      </c>
      <c r="N9" s="6">
        <f>IF(H9="","",IF(H9&lt;=0.1,IF(E9="nie","tak, po dwóch pomiarach w odstępie co najmniej dwóch lat","tak, po dwóch pomiarach w odstępie co najmniej 6 miesięcy"),"nie"))</f>
        <v/>
      </c>
      <c r="O9" s="6">
        <f>IF(H9="","",IF(E9="BRAK W SŁOWNIKU","Czynnika nie ma w słowniku. Przyjęto rytm CMR. Dopisz go do arkusza Słownik CMR.",IF(E9="BRAK DANYCH","W słowniku brakuje zwrotów H. Przyjęto rytm CMR. Uzupełnij sekcję 2 karty.",IF(H9&gt;1,"Przekroczenie NDS. Ogranicz narażenie niezwłocznie, niezależnie od terminu pomiaru.",""))))</f>
        <v/>
      </c>
    </row>
    <row r="10">
      <c r="A10" s="4" t="n">
        <v>6</v>
      </c>
      <c r="B10" s="5" t="n"/>
      <c r="C10" s="5" t="n"/>
      <c r="D10" s="5" t="n"/>
      <c r="E10" s="6">
        <f>IF(AND(C10="",D10=""),"",IFERROR(IF(D10&lt;&gt;"",VLOOKUP(D10,'Słownik CMR'!$A$5:$D$44,4,FALSE),VLOOKUP(C10,'Słownik CMR'!$B$5:$D$44,3,FALSE)),"BRAK W SŁOWNIKU"))</f>
        <v/>
      </c>
      <c r="F10" s="5" t="n"/>
      <c r="G10" s="5" t="n"/>
      <c r="H10" s="7">
        <f>IF(OR(F10="",G10="",G10=0),"",F10/G10)</f>
        <v/>
      </c>
      <c r="I10" s="6">
        <f>IF(H10="","",IF(H10&lt;=0.1,"do 0,1 wartości NDS",IF(H10&lt;=0.5,"powyżej 0,1 do 0,5 wartości NDS",IF(H10&lt;=1,"powyżej 0,5 wartości NDS","PRZEKROCZENIE NDS"))))</f>
        <v/>
      </c>
      <c r="J10" s="6">
        <f>IF(H10="","",IF(H10&lt;=0.1,0,IF(E10="nie",IF(H10&lt;=0.5,24,12),IF(H10&lt;=0.5,6,3))))</f>
        <v/>
      </c>
      <c r="K10" s="5" t="n"/>
      <c r="L10" s="9">
        <f>IF(OR(K10="",J10="",J10=0),"",EDATE(K10,J10))</f>
        <v/>
      </c>
      <c r="M10" s="6">
        <f>IF(H10="","",IF(H10&lt;=0.1,"do 0,1 wartości NDS, jeżeli dwa kolejne pomiary tego dowiodły","powyżej 0,1 wartości NDS"))</f>
        <v/>
      </c>
      <c r="N10" s="6">
        <f>IF(H10="","",IF(H10&lt;=0.1,IF(E10="nie","tak, po dwóch pomiarach w odstępie co najmniej dwóch lat","tak, po dwóch pomiarach w odstępie co najmniej 6 miesięcy"),"nie"))</f>
        <v/>
      </c>
      <c r="O10" s="6">
        <f>IF(H10="","",IF(E10="BRAK W SŁOWNIKU","Czynnika nie ma w słowniku. Przyjęto rytm CMR. Dopisz go do arkusza Słownik CMR.",IF(E10="BRAK DANYCH","W słowniku brakuje zwrotów H. Przyjęto rytm CMR. Uzupełnij sekcję 2 karty.",IF(H10&gt;1,"Przekroczenie NDS. Ogranicz narażenie niezwłocznie, niezależnie od terminu pomiaru.",""))))</f>
        <v/>
      </c>
    </row>
    <row r="11">
      <c r="A11" s="4" t="n">
        <v>7</v>
      </c>
      <c r="B11" s="5" t="n"/>
      <c r="C11" s="5" t="n"/>
      <c r="D11" s="5" t="n"/>
      <c r="E11" s="6">
        <f>IF(AND(C11="",D11=""),"",IFERROR(IF(D11&lt;&gt;"",VLOOKUP(D11,'Słownik CMR'!$A$5:$D$44,4,FALSE),VLOOKUP(C11,'Słownik CMR'!$B$5:$D$44,3,FALSE)),"BRAK W SŁOWNIKU"))</f>
        <v/>
      </c>
      <c r="F11" s="5" t="n"/>
      <c r="G11" s="5" t="n"/>
      <c r="H11" s="7">
        <f>IF(OR(F11="",G11="",G11=0),"",F11/G11)</f>
        <v/>
      </c>
      <c r="I11" s="6">
        <f>IF(H11="","",IF(H11&lt;=0.1,"do 0,1 wartości NDS",IF(H11&lt;=0.5,"powyżej 0,1 do 0,5 wartości NDS",IF(H11&lt;=1,"powyżej 0,5 wartości NDS","PRZEKROCZENIE NDS"))))</f>
        <v/>
      </c>
      <c r="J11" s="6">
        <f>IF(H11="","",IF(H11&lt;=0.1,0,IF(E11="nie",IF(H11&lt;=0.5,24,12),IF(H11&lt;=0.5,6,3))))</f>
        <v/>
      </c>
      <c r="K11" s="5" t="n"/>
      <c r="L11" s="9">
        <f>IF(OR(K11="",J11="",J11=0),"",EDATE(K11,J11))</f>
        <v/>
      </c>
      <c r="M11" s="6">
        <f>IF(H11="","",IF(H11&lt;=0.1,"do 0,1 wartości NDS, jeżeli dwa kolejne pomiary tego dowiodły","powyżej 0,1 wartości NDS"))</f>
        <v/>
      </c>
      <c r="N11" s="6">
        <f>IF(H11="","",IF(H11&lt;=0.1,IF(E11="nie","tak, po dwóch pomiarach w odstępie co najmniej dwóch lat","tak, po dwóch pomiarach w odstępie co najmniej 6 miesięcy"),"nie"))</f>
        <v/>
      </c>
      <c r="O11" s="6">
        <f>IF(H11="","",IF(E11="BRAK W SŁOWNIKU","Czynnika nie ma w słowniku. Przyjęto rytm CMR. Dopisz go do arkusza Słownik CMR.",IF(E11="BRAK DANYCH","W słowniku brakuje zwrotów H. Przyjęto rytm CMR. Uzupełnij sekcję 2 karty.",IF(H11&gt;1,"Przekroczenie NDS. Ogranicz narażenie niezwłocznie, niezależnie od terminu pomiaru.",""))))</f>
        <v/>
      </c>
    </row>
    <row r="12">
      <c r="A12" s="4" t="n">
        <v>8</v>
      </c>
      <c r="B12" s="5" t="n"/>
      <c r="C12" s="5" t="n"/>
      <c r="D12" s="5" t="n"/>
      <c r="E12" s="6">
        <f>IF(AND(C12="",D12=""),"",IFERROR(IF(D12&lt;&gt;"",VLOOKUP(D12,'Słownik CMR'!$A$5:$D$44,4,FALSE),VLOOKUP(C12,'Słownik CMR'!$B$5:$D$44,3,FALSE)),"BRAK W SŁOWNIKU"))</f>
        <v/>
      </c>
      <c r="F12" s="5" t="n"/>
      <c r="G12" s="5" t="n"/>
      <c r="H12" s="7">
        <f>IF(OR(F12="",G12="",G12=0),"",F12/G12)</f>
        <v/>
      </c>
      <c r="I12" s="6">
        <f>IF(H12="","",IF(H12&lt;=0.1,"do 0,1 wartości NDS",IF(H12&lt;=0.5,"powyżej 0,1 do 0,5 wartości NDS",IF(H12&lt;=1,"powyżej 0,5 wartości NDS","PRZEKROCZENIE NDS"))))</f>
        <v/>
      </c>
      <c r="J12" s="6">
        <f>IF(H12="","",IF(H12&lt;=0.1,0,IF(E12="nie",IF(H12&lt;=0.5,24,12),IF(H12&lt;=0.5,6,3))))</f>
        <v/>
      </c>
      <c r="K12" s="5" t="n"/>
      <c r="L12" s="9">
        <f>IF(OR(K12="",J12="",J12=0),"",EDATE(K12,J12))</f>
        <v/>
      </c>
      <c r="M12" s="6">
        <f>IF(H12="","",IF(H12&lt;=0.1,"do 0,1 wartości NDS, jeżeli dwa kolejne pomiary tego dowiodły","powyżej 0,1 wartości NDS"))</f>
        <v/>
      </c>
      <c r="N12" s="6">
        <f>IF(H12="","",IF(H12&lt;=0.1,IF(E12="nie","tak, po dwóch pomiarach w odstępie co najmniej dwóch lat","tak, po dwóch pomiarach w odstępie co najmniej 6 miesięcy"),"nie"))</f>
        <v/>
      </c>
      <c r="O12" s="6">
        <f>IF(H12="","",IF(E12="BRAK W SŁOWNIKU","Czynnika nie ma w słowniku. Przyjęto rytm CMR. Dopisz go do arkusza Słownik CMR.",IF(E12="BRAK DANYCH","W słowniku brakuje zwrotów H. Przyjęto rytm CMR. Uzupełnij sekcję 2 karty.",IF(H12&gt;1,"Przekroczenie NDS. Ogranicz narażenie niezwłocznie, niezależnie od terminu pomiaru.",""))))</f>
        <v/>
      </c>
    </row>
    <row r="13">
      <c r="A13" s="4" t="n">
        <v>9</v>
      </c>
      <c r="B13" s="5" t="n"/>
      <c r="C13" s="5" t="n"/>
      <c r="D13" s="5" t="n"/>
      <c r="E13" s="6">
        <f>IF(AND(C13="",D13=""),"",IFERROR(IF(D13&lt;&gt;"",VLOOKUP(D13,'Słownik CMR'!$A$5:$D$44,4,FALSE),VLOOKUP(C13,'Słownik CMR'!$B$5:$D$44,3,FALSE)),"BRAK W SŁOWNIKU"))</f>
        <v/>
      </c>
      <c r="F13" s="5" t="n"/>
      <c r="G13" s="5" t="n"/>
      <c r="H13" s="7">
        <f>IF(OR(F13="",G13="",G13=0),"",F13/G13)</f>
        <v/>
      </c>
      <c r="I13" s="6">
        <f>IF(H13="","",IF(H13&lt;=0.1,"do 0,1 wartości NDS",IF(H13&lt;=0.5,"powyżej 0,1 do 0,5 wartości NDS",IF(H13&lt;=1,"powyżej 0,5 wartości NDS","PRZEKROCZENIE NDS"))))</f>
        <v/>
      </c>
      <c r="J13" s="6">
        <f>IF(H13="","",IF(H13&lt;=0.1,0,IF(E13="nie",IF(H13&lt;=0.5,24,12),IF(H13&lt;=0.5,6,3))))</f>
        <v/>
      </c>
      <c r="K13" s="5" t="n"/>
      <c r="L13" s="9">
        <f>IF(OR(K13="",J13="",J13=0),"",EDATE(K13,J13))</f>
        <v/>
      </c>
      <c r="M13" s="6">
        <f>IF(H13="","",IF(H13&lt;=0.1,"do 0,1 wartości NDS, jeżeli dwa kolejne pomiary tego dowiodły","powyżej 0,1 wartości NDS"))</f>
        <v/>
      </c>
      <c r="N13" s="6">
        <f>IF(H13="","",IF(H13&lt;=0.1,IF(E13="nie","tak, po dwóch pomiarach w odstępie co najmniej dwóch lat","tak, po dwóch pomiarach w odstępie co najmniej 6 miesięcy"),"nie"))</f>
        <v/>
      </c>
      <c r="O13" s="6">
        <f>IF(H13="","",IF(E13="BRAK W SŁOWNIKU","Czynnika nie ma w słowniku. Przyjęto rytm CMR. Dopisz go do arkusza Słownik CMR.",IF(E13="BRAK DANYCH","W słowniku brakuje zwrotów H. Przyjęto rytm CMR. Uzupełnij sekcję 2 karty.",IF(H13&gt;1,"Przekroczenie NDS. Ogranicz narażenie niezwłocznie, niezależnie od terminu pomiaru.",""))))</f>
        <v/>
      </c>
    </row>
    <row r="14">
      <c r="A14" s="4" t="n">
        <v>10</v>
      </c>
      <c r="B14" s="5" t="n"/>
      <c r="C14" s="5" t="n"/>
      <c r="D14" s="5" t="n"/>
      <c r="E14" s="6">
        <f>IF(AND(C14="",D14=""),"",IFERROR(IF(D14&lt;&gt;"",VLOOKUP(D14,'Słownik CMR'!$A$5:$D$44,4,FALSE),VLOOKUP(C14,'Słownik CMR'!$B$5:$D$44,3,FALSE)),"BRAK W SŁOWNIKU"))</f>
        <v/>
      </c>
      <c r="F14" s="5" t="n"/>
      <c r="G14" s="5" t="n"/>
      <c r="H14" s="7">
        <f>IF(OR(F14="",G14="",G14=0),"",F14/G14)</f>
        <v/>
      </c>
      <c r="I14" s="6">
        <f>IF(H14="","",IF(H14&lt;=0.1,"do 0,1 wartości NDS",IF(H14&lt;=0.5,"powyżej 0,1 do 0,5 wartości NDS",IF(H14&lt;=1,"powyżej 0,5 wartości NDS","PRZEKROCZENIE NDS"))))</f>
        <v/>
      </c>
      <c r="J14" s="6">
        <f>IF(H14="","",IF(H14&lt;=0.1,0,IF(E14="nie",IF(H14&lt;=0.5,24,12),IF(H14&lt;=0.5,6,3))))</f>
        <v/>
      </c>
      <c r="K14" s="5" t="n"/>
      <c r="L14" s="9">
        <f>IF(OR(K14="",J14="",J14=0),"",EDATE(K14,J14))</f>
        <v/>
      </c>
      <c r="M14" s="6">
        <f>IF(H14="","",IF(H14&lt;=0.1,"do 0,1 wartości NDS, jeżeli dwa kolejne pomiary tego dowiodły","powyżej 0,1 wartości NDS"))</f>
        <v/>
      </c>
      <c r="N14" s="6">
        <f>IF(H14="","",IF(H14&lt;=0.1,IF(E14="nie","tak, po dwóch pomiarach w odstępie co najmniej dwóch lat","tak, po dwóch pomiarach w odstępie co najmniej 6 miesięcy"),"nie"))</f>
        <v/>
      </c>
      <c r="O14" s="6">
        <f>IF(H14="","",IF(E14="BRAK W SŁOWNIKU","Czynnika nie ma w słowniku. Przyjęto rytm CMR. Dopisz go do arkusza Słownik CMR.",IF(E14="BRAK DANYCH","W słowniku brakuje zwrotów H. Przyjęto rytm CMR. Uzupełnij sekcję 2 karty.",IF(H14&gt;1,"Przekroczenie NDS. Ogranicz narażenie niezwłocznie, niezależnie od terminu pomiaru.",""))))</f>
        <v/>
      </c>
    </row>
    <row r="15">
      <c r="A15" s="4" t="n">
        <v>11</v>
      </c>
      <c r="B15" s="5" t="n"/>
      <c r="C15" s="5" t="n"/>
      <c r="D15" s="5" t="n"/>
      <c r="E15" s="6">
        <f>IF(AND(C15="",D15=""),"",IFERROR(IF(D15&lt;&gt;"",VLOOKUP(D15,'Słownik CMR'!$A$5:$D$44,4,FALSE),VLOOKUP(C15,'Słownik CMR'!$B$5:$D$44,3,FALSE)),"BRAK W SŁOWNIKU"))</f>
        <v/>
      </c>
      <c r="F15" s="5" t="n"/>
      <c r="G15" s="5" t="n"/>
      <c r="H15" s="7">
        <f>IF(OR(F15="",G15="",G15=0),"",F15/G15)</f>
        <v/>
      </c>
      <c r="I15" s="6">
        <f>IF(H15="","",IF(H15&lt;=0.1,"do 0,1 wartości NDS",IF(H15&lt;=0.5,"powyżej 0,1 do 0,5 wartości NDS",IF(H15&lt;=1,"powyżej 0,5 wartości NDS","PRZEKROCZENIE NDS"))))</f>
        <v/>
      </c>
      <c r="J15" s="6">
        <f>IF(H15="","",IF(H15&lt;=0.1,0,IF(E15="nie",IF(H15&lt;=0.5,24,12),IF(H15&lt;=0.5,6,3))))</f>
        <v/>
      </c>
      <c r="K15" s="5" t="n"/>
      <c r="L15" s="9">
        <f>IF(OR(K15="",J15="",J15=0),"",EDATE(K15,J15))</f>
        <v/>
      </c>
      <c r="M15" s="6">
        <f>IF(H15="","",IF(H15&lt;=0.1,"do 0,1 wartości NDS, jeżeli dwa kolejne pomiary tego dowiodły","powyżej 0,1 wartości NDS"))</f>
        <v/>
      </c>
      <c r="N15" s="6">
        <f>IF(H15="","",IF(H15&lt;=0.1,IF(E15="nie","tak, po dwóch pomiarach w odstępie co najmniej dwóch lat","tak, po dwóch pomiarach w odstępie co najmniej 6 miesięcy"),"nie"))</f>
        <v/>
      </c>
      <c r="O15" s="6">
        <f>IF(H15="","",IF(E15="BRAK W SŁOWNIKU","Czynnika nie ma w słowniku. Przyjęto rytm CMR. Dopisz go do arkusza Słownik CMR.",IF(E15="BRAK DANYCH","W słowniku brakuje zwrotów H. Przyjęto rytm CMR. Uzupełnij sekcję 2 karty.",IF(H15&gt;1,"Przekroczenie NDS. Ogranicz narażenie niezwłocznie, niezależnie od terminu pomiaru.",""))))</f>
        <v/>
      </c>
    </row>
    <row r="16">
      <c r="A16" s="4" t="n">
        <v>12</v>
      </c>
      <c r="B16" s="5" t="n"/>
      <c r="C16" s="5" t="n"/>
      <c r="D16" s="5" t="n"/>
      <c r="E16" s="6">
        <f>IF(AND(C16="",D16=""),"",IFERROR(IF(D16&lt;&gt;"",VLOOKUP(D16,'Słownik CMR'!$A$5:$D$44,4,FALSE),VLOOKUP(C16,'Słownik CMR'!$B$5:$D$44,3,FALSE)),"BRAK W SŁOWNIKU"))</f>
        <v/>
      </c>
      <c r="F16" s="5" t="n"/>
      <c r="G16" s="5" t="n"/>
      <c r="H16" s="7">
        <f>IF(OR(F16="",G16="",G16=0),"",F16/G16)</f>
        <v/>
      </c>
      <c r="I16" s="6">
        <f>IF(H16="","",IF(H16&lt;=0.1,"do 0,1 wartości NDS",IF(H16&lt;=0.5,"powyżej 0,1 do 0,5 wartości NDS",IF(H16&lt;=1,"powyżej 0,5 wartości NDS","PRZEKROCZENIE NDS"))))</f>
        <v/>
      </c>
      <c r="J16" s="6">
        <f>IF(H16="","",IF(H16&lt;=0.1,0,IF(E16="nie",IF(H16&lt;=0.5,24,12),IF(H16&lt;=0.5,6,3))))</f>
        <v/>
      </c>
      <c r="K16" s="5" t="n"/>
      <c r="L16" s="9">
        <f>IF(OR(K16="",J16="",J16=0),"",EDATE(K16,J16))</f>
        <v/>
      </c>
      <c r="M16" s="6">
        <f>IF(H16="","",IF(H16&lt;=0.1,"do 0,1 wartości NDS, jeżeli dwa kolejne pomiary tego dowiodły","powyżej 0,1 wartości NDS"))</f>
        <v/>
      </c>
      <c r="N16" s="6">
        <f>IF(H16="","",IF(H16&lt;=0.1,IF(E16="nie","tak, po dwóch pomiarach w odstępie co najmniej dwóch lat","tak, po dwóch pomiarach w odstępie co najmniej 6 miesięcy"),"nie"))</f>
        <v/>
      </c>
      <c r="O16" s="6">
        <f>IF(H16="","",IF(E16="BRAK W SŁOWNIKU","Czynnika nie ma w słowniku. Przyjęto rytm CMR. Dopisz go do arkusza Słownik CMR.",IF(E16="BRAK DANYCH","W słowniku brakuje zwrotów H. Przyjęto rytm CMR. Uzupełnij sekcję 2 karty.",IF(H16&gt;1,"Przekroczenie NDS. Ogranicz narażenie niezwłocznie, niezależnie od terminu pomiaru.",""))))</f>
        <v/>
      </c>
    </row>
    <row r="17">
      <c r="A17" s="4" t="n">
        <v>13</v>
      </c>
      <c r="B17" s="5" t="n"/>
      <c r="C17" s="5" t="n"/>
      <c r="D17" s="5" t="n"/>
      <c r="E17" s="6">
        <f>IF(AND(C17="",D17=""),"",IFERROR(IF(D17&lt;&gt;"",VLOOKUP(D17,'Słownik CMR'!$A$5:$D$44,4,FALSE),VLOOKUP(C17,'Słownik CMR'!$B$5:$D$44,3,FALSE)),"BRAK W SŁOWNIKU"))</f>
        <v/>
      </c>
      <c r="F17" s="5" t="n"/>
      <c r="G17" s="5" t="n"/>
      <c r="H17" s="7">
        <f>IF(OR(F17="",G17="",G17=0),"",F17/G17)</f>
        <v/>
      </c>
      <c r="I17" s="6">
        <f>IF(H17="","",IF(H17&lt;=0.1,"do 0,1 wartości NDS",IF(H17&lt;=0.5,"powyżej 0,1 do 0,5 wartości NDS",IF(H17&lt;=1,"powyżej 0,5 wartości NDS","PRZEKROCZENIE NDS"))))</f>
        <v/>
      </c>
      <c r="J17" s="6">
        <f>IF(H17="","",IF(H17&lt;=0.1,0,IF(E17="nie",IF(H17&lt;=0.5,24,12),IF(H17&lt;=0.5,6,3))))</f>
        <v/>
      </c>
      <c r="K17" s="5" t="n"/>
      <c r="L17" s="9">
        <f>IF(OR(K17="",J17="",J17=0),"",EDATE(K17,J17))</f>
        <v/>
      </c>
      <c r="M17" s="6">
        <f>IF(H17="","",IF(H17&lt;=0.1,"do 0,1 wartości NDS, jeżeli dwa kolejne pomiary tego dowiodły","powyżej 0,1 wartości NDS"))</f>
        <v/>
      </c>
      <c r="N17" s="6">
        <f>IF(H17="","",IF(H17&lt;=0.1,IF(E17="nie","tak, po dwóch pomiarach w odstępie co najmniej dwóch lat","tak, po dwóch pomiarach w odstępie co najmniej 6 miesięcy"),"nie"))</f>
        <v/>
      </c>
      <c r="O17" s="6">
        <f>IF(H17="","",IF(E17="BRAK W SŁOWNIKU","Czynnika nie ma w słowniku. Przyjęto rytm CMR. Dopisz go do arkusza Słownik CMR.",IF(E17="BRAK DANYCH","W słowniku brakuje zwrotów H. Przyjęto rytm CMR. Uzupełnij sekcję 2 karty.",IF(H17&gt;1,"Przekroczenie NDS. Ogranicz narażenie niezwłocznie, niezależnie od terminu pomiaru.",""))))</f>
        <v/>
      </c>
    </row>
    <row r="18">
      <c r="A18" s="4" t="n">
        <v>14</v>
      </c>
      <c r="B18" s="5" t="n"/>
      <c r="C18" s="5" t="n"/>
      <c r="D18" s="5" t="n"/>
      <c r="E18" s="6">
        <f>IF(AND(C18="",D18=""),"",IFERROR(IF(D18&lt;&gt;"",VLOOKUP(D18,'Słownik CMR'!$A$5:$D$44,4,FALSE),VLOOKUP(C18,'Słownik CMR'!$B$5:$D$44,3,FALSE)),"BRAK W SŁOWNIKU"))</f>
        <v/>
      </c>
      <c r="F18" s="5" t="n"/>
      <c r="G18" s="5" t="n"/>
      <c r="H18" s="7">
        <f>IF(OR(F18="",G18="",G18=0),"",F18/G18)</f>
        <v/>
      </c>
      <c r="I18" s="6">
        <f>IF(H18="","",IF(H18&lt;=0.1,"do 0,1 wartości NDS",IF(H18&lt;=0.5,"powyżej 0,1 do 0,5 wartości NDS",IF(H18&lt;=1,"powyżej 0,5 wartości NDS","PRZEKROCZENIE NDS"))))</f>
        <v/>
      </c>
      <c r="J18" s="6">
        <f>IF(H18="","",IF(H18&lt;=0.1,0,IF(E18="nie",IF(H18&lt;=0.5,24,12),IF(H18&lt;=0.5,6,3))))</f>
        <v/>
      </c>
      <c r="K18" s="5" t="n"/>
      <c r="L18" s="9">
        <f>IF(OR(K18="",J18="",J18=0),"",EDATE(K18,J18))</f>
        <v/>
      </c>
      <c r="M18" s="6">
        <f>IF(H18="","",IF(H18&lt;=0.1,"do 0,1 wartości NDS, jeżeli dwa kolejne pomiary tego dowiodły","powyżej 0,1 wartości NDS"))</f>
        <v/>
      </c>
      <c r="N18" s="6">
        <f>IF(H18="","",IF(H18&lt;=0.1,IF(E18="nie","tak, po dwóch pomiarach w odstępie co najmniej dwóch lat","tak, po dwóch pomiarach w odstępie co najmniej 6 miesięcy"),"nie"))</f>
        <v/>
      </c>
      <c r="O18" s="6">
        <f>IF(H18="","",IF(E18="BRAK W SŁOWNIKU","Czynnika nie ma w słowniku. Przyjęto rytm CMR. Dopisz go do arkusza Słownik CMR.",IF(E18="BRAK DANYCH","W słowniku brakuje zwrotów H. Przyjęto rytm CMR. Uzupełnij sekcję 2 karty.",IF(H18&gt;1,"Przekroczenie NDS. Ogranicz narażenie niezwłocznie, niezależnie od terminu pomiaru.",""))))</f>
        <v/>
      </c>
    </row>
    <row r="19">
      <c r="A19" s="4" t="n">
        <v>15</v>
      </c>
      <c r="B19" s="5" t="n"/>
      <c r="C19" s="5" t="n"/>
      <c r="D19" s="5" t="n"/>
      <c r="E19" s="6">
        <f>IF(AND(C19="",D19=""),"",IFERROR(IF(D19&lt;&gt;"",VLOOKUP(D19,'Słownik CMR'!$A$5:$D$44,4,FALSE),VLOOKUP(C19,'Słownik CMR'!$B$5:$D$44,3,FALSE)),"BRAK W SŁOWNIKU"))</f>
        <v/>
      </c>
      <c r="F19" s="5" t="n"/>
      <c r="G19" s="5" t="n"/>
      <c r="H19" s="7">
        <f>IF(OR(F19="",G19="",G19=0),"",F19/G19)</f>
        <v/>
      </c>
      <c r="I19" s="6">
        <f>IF(H19="","",IF(H19&lt;=0.1,"do 0,1 wartości NDS",IF(H19&lt;=0.5,"powyżej 0,1 do 0,5 wartości NDS",IF(H19&lt;=1,"powyżej 0,5 wartości NDS","PRZEKROCZENIE NDS"))))</f>
        <v/>
      </c>
      <c r="J19" s="6">
        <f>IF(H19="","",IF(H19&lt;=0.1,0,IF(E19="nie",IF(H19&lt;=0.5,24,12),IF(H19&lt;=0.5,6,3))))</f>
        <v/>
      </c>
      <c r="K19" s="5" t="n"/>
      <c r="L19" s="9">
        <f>IF(OR(K19="",J19="",J19=0),"",EDATE(K19,J19))</f>
        <v/>
      </c>
      <c r="M19" s="6">
        <f>IF(H19="","",IF(H19&lt;=0.1,"do 0,1 wartości NDS, jeżeli dwa kolejne pomiary tego dowiodły","powyżej 0,1 wartości NDS"))</f>
        <v/>
      </c>
      <c r="N19" s="6">
        <f>IF(H19="","",IF(H19&lt;=0.1,IF(E19="nie","tak, po dwóch pomiarach w odstępie co najmniej dwóch lat","tak, po dwóch pomiarach w odstępie co najmniej 6 miesięcy"),"nie"))</f>
        <v/>
      </c>
      <c r="O19" s="6">
        <f>IF(H19="","",IF(E19="BRAK W SŁOWNIKU","Czynnika nie ma w słowniku. Przyjęto rytm CMR. Dopisz go do arkusza Słownik CMR.",IF(E19="BRAK DANYCH","W słowniku brakuje zwrotów H. Przyjęto rytm CMR. Uzupełnij sekcję 2 karty.",IF(H19&gt;1,"Przekroczenie NDS. Ogranicz narażenie niezwłocznie, niezależnie od terminu pomiaru.",""))))</f>
        <v/>
      </c>
    </row>
    <row r="20">
      <c r="A20" s="4" t="n">
        <v>16</v>
      </c>
      <c r="B20" s="5" t="n"/>
      <c r="C20" s="5" t="n"/>
      <c r="D20" s="5" t="n"/>
      <c r="E20" s="6">
        <f>IF(AND(C20="",D20=""),"",IFERROR(IF(D20&lt;&gt;"",VLOOKUP(D20,'Słownik CMR'!$A$5:$D$44,4,FALSE),VLOOKUP(C20,'Słownik CMR'!$B$5:$D$44,3,FALSE)),"BRAK W SŁOWNIKU"))</f>
        <v/>
      </c>
      <c r="F20" s="5" t="n"/>
      <c r="G20" s="5" t="n"/>
      <c r="H20" s="7">
        <f>IF(OR(F20="",G20="",G20=0),"",F20/G20)</f>
        <v/>
      </c>
      <c r="I20" s="6">
        <f>IF(H20="","",IF(H20&lt;=0.1,"do 0,1 wartości NDS",IF(H20&lt;=0.5,"powyżej 0,1 do 0,5 wartości NDS",IF(H20&lt;=1,"powyżej 0,5 wartości NDS","PRZEKROCZENIE NDS"))))</f>
        <v/>
      </c>
      <c r="J20" s="6">
        <f>IF(H20="","",IF(H20&lt;=0.1,0,IF(E20="nie",IF(H20&lt;=0.5,24,12),IF(H20&lt;=0.5,6,3))))</f>
        <v/>
      </c>
      <c r="K20" s="5" t="n"/>
      <c r="L20" s="9">
        <f>IF(OR(K20="",J20="",J20=0),"",EDATE(K20,J20))</f>
        <v/>
      </c>
      <c r="M20" s="6">
        <f>IF(H20="","",IF(H20&lt;=0.1,"do 0,1 wartości NDS, jeżeli dwa kolejne pomiary tego dowiodły","powyżej 0,1 wartości NDS"))</f>
        <v/>
      </c>
      <c r="N20" s="6">
        <f>IF(H20="","",IF(H20&lt;=0.1,IF(E20="nie","tak, po dwóch pomiarach w odstępie co najmniej dwóch lat","tak, po dwóch pomiarach w odstępie co najmniej 6 miesięcy"),"nie"))</f>
        <v/>
      </c>
      <c r="O20" s="6">
        <f>IF(H20="","",IF(E20="BRAK W SŁOWNIKU","Czynnika nie ma w słowniku. Przyjęto rytm CMR. Dopisz go do arkusza Słownik CMR.",IF(E20="BRAK DANYCH","W słowniku brakuje zwrotów H. Przyjęto rytm CMR. Uzupełnij sekcję 2 karty.",IF(H20&gt;1,"Przekroczenie NDS. Ogranicz narażenie niezwłocznie, niezależnie od terminu pomiaru.",""))))</f>
        <v/>
      </c>
    </row>
    <row r="21">
      <c r="A21" s="4" t="n">
        <v>17</v>
      </c>
      <c r="B21" s="5" t="n"/>
      <c r="C21" s="5" t="n"/>
      <c r="D21" s="5" t="n"/>
      <c r="E21" s="6">
        <f>IF(AND(C21="",D21=""),"",IFERROR(IF(D21&lt;&gt;"",VLOOKUP(D21,'Słownik CMR'!$A$5:$D$44,4,FALSE),VLOOKUP(C21,'Słownik CMR'!$B$5:$D$44,3,FALSE)),"BRAK W SŁOWNIKU"))</f>
        <v/>
      </c>
      <c r="F21" s="5" t="n"/>
      <c r="G21" s="5" t="n"/>
      <c r="H21" s="7">
        <f>IF(OR(F21="",G21="",G21=0),"",F21/G21)</f>
        <v/>
      </c>
      <c r="I21" s="6">
        <f>IF(H21="","",IF(H21&lt;=0.1,"do 0,1 wartości NDS",IF(H21&lt;=0.5,"powyżej 0,1 do 0,5 wartości NDS",IF(H21&lt;=1,"powyżej 0,5 wartości NDS","PRZEKROCZENIE NDS"))))</f>
        <v/>
      </c>
      <c r="J21" s="6">
        <f>IF(H21="","",IF(H21&lt;=0.1,0,IF(E21="nie",IF(H21&lt;=0.5,24,12),IF(H21&lt;=0.5,6,3))))</f>
        <v/>
      </c>
      <c r="K21" s="5" t="n"/>
      <c r="L21" s="9">
        <f>IF(OR(K21="",J21="",J21=0),"",EDATE(K21,J21))</f>
        <v/>
      </c>
      <c r="M21" s="6">
        <f>IF(H21="","",IF(H21&lt;=0.1,"do 0,1 wartości NDS, jeżeli dwa kolejne pomiary tego dowiodły","powyżej 0,1 wartości NDS"))</f>
        <v/>
      </c>
      <c r="N21" s="6">
        <f>IF(H21="","",IF(H21&lt;=0.1,IF(E21="nie","tak, po dwóch pomiarach w odstępie co najmniej dwóch lat","tak, po dwóch pomiarach w odstępie co najmniej 6 miesięcy"),"nie"))</f>
        <v/>
      </c>
      <c r="O21" s="6">
        <f>IF(H21="","",IF(E21="BRAK W SŁOWNIKU","Czynnika nie ma w słowniku. Przyjęto rytm CMR. Dopisz go do arkusza Słownik CMR.",IF(E21="BRAK DANYCH","W słowniku brakuje zwrotów H. Przyjęto rytm CMR. Uzupełnij sekcję 2 karty.",IF(H21&gt;1,"Przekroczenie NDS. Ogranicz narażenie niezwłocznie, niezależnie od terminu pomiaru.",""))))</f>
        <v/>
      </c>
    </row>
    <row r="22">
      <c r="A22" s="4" t="n">
        <v>18</v>
      </c>
      <c r="B22" s="5" t="n"/>
      <c r="C22" s="5" t="n"/>
      <c r="D22" s="5" t="n"/>
      <c r="E22" s="6">
        <f>IF(AND(C22="",D22=""),"",IFERROR(IF(D22&lt;&gt;"",VLOOKUP(D22,'Słownik CMR'!$A$5:$D$44,4,FALSE),VLOOKUP(C22,'Słownik CMR'!$B$5:$D$44,3,FALSE)),"BRAK W SŁOWNIKU"))</f>
        <v/>
      </c>
      <c r="F22" s="5" t="n"/>
      <c r="G22" s="5" t="n"/>
      <c r="H22" s="7">
        <f>IF(OR(F22="",G22="",G22=0),"",F22/G22)</f>
        <v/>
      </c>
      <c r="I22" s="6">
        <f>IF(H22="","",IF(H22&lt;=0.1,"do 0,1 wartości NDS",IF(H22&lt;=0.5,"powyżej 0,1 do 0,5 wartości NDS",IF(H22&lt;=1,"powyżej 0,5 wartości NDS","PRZEKROCZENIE NDS"))))</f>
        <v/>
      </c>
      <c r="J22" s="6">
        <f>IF(H22="","",IF(H22&lt;=0.1,0,IF(E22="nie",IF(H22&lt;=0.5,24,12),IF(H22&lt;=0.5,6,3))))</f>
        <v/>
      </c>
      <c r="K22" s="5" t="n"/>
      <c r="L22" s="9">
        <f>IF(OR(K22="",J22="",J22=0),"",EDATE(K22,J22))</f>
        <v/>
      </c>
      <c r="M22" s="6">
        <f>IF(H22="","",IF(H22&lt;=0.1,"do 0,1 wartości NDS, jeżeli dwa kolejne pomiary tego dowiodły","powyżej 0,1 wartości NDS"))</f>
        <v/>
      </c>
      <c r="N22" s="6">
        <f>IF(H22="","",IF(H22&lt;=0.1,IF(E22="nie","tak, po dwóch pomiarach w odstępie co najmniej dwóch lat","tak, po dwóch pomiarach w odstępie co najmniej 6 miesięcy"),"nie"))</f>
        <v/>
      </c>
      <c r="O22" s="6">
        <f>IF(H22="","",IF(E22="BRAK W SŁOWNIKU","Czynnika nie ma w słowniku. Przyjęto rytm CMR. Dopisz go do arkusza Słownik CMR.",IF(E22="BRAK DANYCH","W słowniku brakuje zwrotów H. Przyjęto rytm CMR. Uzupełnij sekcję 2 karty.",IF(H22&gt;1,"Przekroczenie NDS. Ogranicz narażenie niezwłocznie, niezależnie od terminu pomiaru.",""))))</f>
        <v/>
      </c>
    </row>
    <row r="23">
      <c r="A23" s="4" t="n">
        <v>19</v>
      </c>
      <c r="B23" s="5" t="n"/>
      <c r="C23" s="5" t="n"/>
      <c r="D23" s="5" t="n"/>
      <c r="E23" s="6">
        <f>IF(AND(C23="",D23=""),"",IFERROR(IF(D23&lt;&gt;"",VLOOKUP(D23,'Słownik CMR'!$A$5:$D$44,4,FALSE),VLOOKUP(C23,'Słownik CMR'!$B$5:$D$44,3,FALSE)),"BRAK W SŁOWNIKU"))</f>
        <v/>
      </c>
      <c r="F23" s="5" t="n"/>
      <c r="G23" s="5" t="n"/>
      <c r="H23" s="7">
        <f>IF(OR(F23="",G23="",G23=0),"",F23/G23)</f>
        <v/>
      </c>
      <c r="I23" s="6">
        <f>IF(H23="","",IF(H23&lt;=0.1,"do 0,1 wartości NDS",IF(H23&lt;=0.5,"powyżej 0,1 do 0,5 wartości NDS",IF(H23&lt;=1,"powyżej 0,5 wartości NDS","PRZEKROCZENIE NDS"))))</f>
        <v/>
      </c>
      <c r="J23" s="6">
        <f>IF(H23="","",IF(H23&lt;=0.1,0,IF(E23="nie",IF(H23&lt;=0.5,24,12),IF(H23&lt;=0.5,6,3))))</f>
        <v/>
      </c>
      <c r="K23" s="5" t="n"/>
      <c r="L23" s="9">
        <f>IF(OR(K23="",J23="",J23=0),"",EDATE(K23,J23))</f>
        <v/>
      </c>
      <c r="M23" s="6">
        <f>IF(H23="","",IF(H23&lt;=0.1,"do 0,1 wartości NDS, jeżeli dwa kolejne pomiary tego dowiodły","powyżej 0,1 wartości NDS"))</f>
        <v/>
      </c>
      <c r="N23" s="6">
        <f>IF(H23="","",IF(H23&lt;=0.1,IF(E23="nie","tak, po dwóch pomiarach w odstępie co najmniej dwóch lat","tak, po dwóch pomiarach w odstępie co najmniej 6 miesięcy"),"nie"))</f>
        <v/>
      </c>
      <c r="O23" s="6">
        <f>IF(H23="","",IF(E23="BRAK W SŁOWNIKU","Czynnika nie ma w słowniku. Przyjęto rytm CMR. Dopisz go do arkusza Słownik CMR.",IF(E23="BRAK DANYCH","W słowniku brakuje zwrotów H. Przyjęto rytm CMR. Uzupełnij sekcję 2 karty.",IF(H23&gt;1,"Przekroczenie NDS. Ogranicz narażenie niezwłocznie, niezależnie od terminu pomiaru.",""))))</f>
        <v/>
      </c>
    </row>
    <row r="24">
      <c r="A24" s="4" t="n">
        <v>20</v>
      </c>
      <c r="B24" s="5" t="n"/>
      <c r="C24" s="5" t="n"/>
      <c r="D24" s="5" t="n"/>
      <c r="E24" s="6">
        <f>IF(AND(C24="",D24=""),"",IFERROR(IF(D24&lt;&gt;"",VLOOKUP(D24,'Słownik CMR'!$A$5:$D$44,4,FALSE),VLOOKUP(C24,'Słownik CMR'!$B$5:$D$44,3,FALSE)),"BRAK W SŁOWNIKU"))</f>
        <v/>
      </c>
      <c r="F24" s="5" t="n"/>
      <c r="G24" s="5" t="n"/>
      <c r="H24" s="7">
        <f>IF(OR(F24="",G24="",G24=0),"",F24/G24)</f>
        <v/>
      </c>
      <c r="I24" s="6">
        <f>IF(H24="","",IF(H24&lt;=0.1,"do 0,1 wartości NDS",IF(H24&lt;=0.5,"powyżej 0,1 do 0,5 wartości NDS",IF(H24&lt;=1,"powyżej 0,5 wartości NDS","PRZEKROCZENIE NDS"))))</f>
        <v/>
      </c>
      <c r="J24" s="6">
        <f>IF(H24="","",IF(H24&lt;=0.1,0,IF(E24="nie",IF(H24&lt;=0.5,24,12),IF(H24&lt;=0.5,6,3))))</f>
        <v/>
      </c>
      <c r="K24" s="5" t="n"/>
      <c r="L24" s="9">
        <f>IF(OR(K24="",J24="",J24=0),"",EDATE(K24,J24))</f>
        <v/>
      </c>
      <c r="M24" s="6">
        <f>IF(H24="","",IF(H24&lt;=0.1,"do 0,1 wartości NDS, jeżeli dwa kolejne pomiary tego dowiodły","powyżej 0,1 wartości NDS"))</f>
        <v/>
      </c>
      <c r="N24" s="6">
        <f>IF(H24="","",IF(H24&lt;=0.1,IF(E24="nie","tak, po dwóch pomiarach w odstępie co najmniej dwóch lat","tak, po dwóch pomiarach w odstępie co najmniej 6 miesięcy"),"nie"))</f>
        <v/>
      </c>
      <c r="O24" s="6">
        <f>IF(H24="","",IF(E24="BRAK W SŁOWNIKU","Czynnika nie ma w słowniku. Przyjęto rytm CMR. Dopisz go do arkusza Słownik CMR.",IF(E24="BRAK DANYCH","W słowniku brakuje zwrotów H. Przyjęto rytm CMR. Uzupełnij sekcję 2 karty.",IF(H24&gt;1,"Przekroczenie NDS. Ogranicz narażenie niezwłocznie, niezależnie od terminu pomiaru.",""))))</f>
        <v/>
      </c>
    </row>
  </sheetData>
  <mergeCells count="2">
    <mergeCell ref="A1:O1"/>
    <mergeCell ref="A2:O2"/>
  </mergeCells>
  <pageMargins left="0.35" right="0.35" top="0.5" bottom="0.55" header="0.2" footer="0.25"/>
  <pageSetup orientation="landscape" paperSize="9" fitToHeight="0" fitToWidth="1"/>
  <headerFooter>
    <oddHeader/>
    <oddFooter>&amp;L&amp;8 &amp;F, arkusz &amp;A&amp;R&amp;8 strona &amp;P z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42" customWidth="1" min="2" max="2"/>
    <col width="30" customWidth="1" min="3" max="3"/>
    <col width="12" customWidth="1" min="4" max="4"/>
    <col width="26" customWidth="1" min="5" max="5"/>
    <col width="24" customWidth="1" min="6" max="6"/>
    <col width="40" customWidth="1" min="7" max="7"/>
  </cols>
  <sheetData>
    <row r="1" ht="24" customHeight="1">
      <c r="A1" s="1" t="inlineStr">
        <is>
          <t>Słownik kwalifikacji CMR</t>
        </is>
      </c>
    </row>
    <row r="2" ht="44" customHeight="1">
      <c r="A2" s="2" t="inlineStr">
        <is>
          <t>Jedno miejsce, w którym rozstrzyga się, czy dany czynnik jest CMR. Kalkulator narażenia bierze odpowiedź stąd, a nie z ręcznego wpisu, żeby oba pliki nie mogły powiedzieć czegoś innego o tej samej substancji. Wiersze z żółtym tłem wypełniasz sam albo wklejasz z arkusza „Do kalkulatora” w pliku ze spisem substancji.</t>
        </is>
      </c>
    </row>
    <row r="4" ht="46" customHeight="1">
      <c r="A4" s="3" t="inlineStr">
        <is>
          <t>Numer CAS</t>
        </is>
      </c>
      <c r="B4" s="3" t="inlineStr">
        <is>
          <t>Nazwa substancji, mieszaniny lub procesu</t>
        </is>
      </c>
      <c r="C4" s="3" t="inlineStr">
        <is>
          <t>Zwroty H z sekcji 2 karty charakterystyki</t>
        </is>
      </c>
      <c r="D4" s="3" t="inlineStr">
        <is>
          <t>Czynnik CMR</t>
        </is>
      </c>
      <c r="E4" s="3" t="inlineStr">
        <is>
          <t>Okres przechowywania rejestru</t>
        </is>
      </c>
      <c r="F4" s="3" t="inlineStr">
        <is>
          <t>Źródło rozstrzygnięcia</t>
        </is>
      </c>
      <c r="G4" s="3" t="inlineStr">
        <is>
          <t>Wymaga weryfikacji</t>
        </is>
      </c>
    </row>
    <row r="5">
      <c r="A5" s="5" t="n"/>
      <c r="B5" s="5" t="inlineStr">
        <is>
          <t>Promieniowanie jonizujące</t>
        </is>
      </c>
      <c r="C5" s="5" t="n"/>
      <c r="D5" s="6">
        <f>IF(AND(B5="",C5=""),"",IF(F5="załącznik nr 1","TAK",IF(C5="","BRAK DANYCH",IF(OR(ISNUMBER(SEARCH("H350",C5)),ISNUMBER(SEARCH("H340",C5)),ISNUMBER(SEARCH("H360",C5))),"TAK","nie"))))</f>
        <v/>
      </c>
      <c r="E5" s="6">
        <f>IF(D5="","",IF(D5="BRAK DANYCH","nie rozstrzygnięto",IF(D5="nie","nie dotyczy",IF(F5="załącznik nr 1","40 lat po ustaniu narażenia",IF(OR(ISNUMBER(SEARCH("H350",C5)),ISNUMBER(SEARCH("H340",C5))),"40 lat po ustaniu narażenia","5 lat po ustaniu narażenia")))))</f>
        <v/>
      </c>
      <c r="F5" s="5" t="inlineStr">
        <is>
          <t>załącznik nr 1</t>
        </is>
      </c>
      <c r="G5" s="6">
        <f>IF(AND(B5="",C5=""),"",IF(F5="załącznik nr 1","nie, przepis rozstrzyga wprost",IF(C5="","TAK: brak zwrotów H, uzupełnij z sekcji 2 karty",IF(AND(A5="",D5&lt;&gt;"TAK"),"TAK: brak numeru CAS, przy mieszaninie sprawdź stężenie graniczne składnika",IF(AND(D5="nie",OR(ISNUMBER(SEARCH("H351",C5)),ISNUMBER(SEARCH("H341",C5)),ISNUMBER(SEARCH("H361",C5)))),"TAK: kategoria 2, poza rejestrami, ale objęta zakazami zatrudniania","nie")))))</f>
        <v/>
      </c>
    </row>
    <row r="6">
      <c r="A6" s="5" t="n"/>
      <c r="B6" s="5" t="inlineStr">
        <is>
          <t>Produkcja auraminy</t>
        </is>
      </c>
      <c r="C6" s="5" t="n"/>
      <c r="D6" s="6">
        <f>IF(AND(B6="",C6=""),"",IF(F6="załącznik nr 1","TAK",IF(C6="","BRAK DANYCH",IF(OR(ISNUMBER(SEARCH("H350",C6)),ISNUMBER(SEARCH("H340",C6)),ISNUMBER(SEARCH("H360",C6))),"TAK","nie"))))</f>
        <v/>
      </c>
      <c r="E6" s="6">
        <f>IF(D6="","",IF(D6="BRAK DANYCH","nie rozstrzygnięto",IF(D6="nie","nie dotyczy",IF(F6="załącznik nr 1","40 lat po ustaniu narażenia",IF(OR(ISNUMBER(SEARCH("H350",C6)),ISNUMBER(SEARCH("H340",C6))),"40 lat po ustaniu narażenia","5 lat po ustaniu narażenia")))))</f>
        <v/>
      </c>
      <c r="F6" s="5" t="inlineStr">
        <is>
          <t>załącznik nr 1</t>
        </is>
      </c>
      <c r="G6" s="6">
        <f>IF(AND(B6="",C6=""),"",IF(F6="załącznik nr 1","nie, przepis rozstrzyga wprost",IF(C6="","TAK: brak zwrotów H, uzupełnij z sekcji 2 karty",IF(AND(A6="",D6&lt;&gt;"TAK"),"TAK: brak numeru CAS, przy mieszaninie sprawdź stężenie graniczne składnika",IF(AND(D6="nie",OR(ISNUMBER(SEARCH("H351",C6)),ISNUMBER(SEARCH("H341",C6)),ISNUMBER(SEARCH("H361",C6)))),"TAK: kategoria 2, poza rejestrami, ale objęta zakazami zatrudniania","nie")))))</f>
        <v/>
      </c>
    </row>
    <row r="7">
      <c r="A7" s="5" t="n"/>
      <c r="B7" s="5" t="inlineStr">
        <is>
          <t>Prace związane z narażeniem na wielopierścieniowe węglowodory aromatyczne obecne w sadzy węglowej, smołach węglowych i pakach węglowych</t>
        </is>
      </c>
      <c r="C7" s="5" t="n"/>
      <c r="D7" s="6">
        <f>IF(AND(B7="",C7=""),"",IF(F7="załącznik nr 1","TAK",IF(C7="","BRAK DANYCH",IF(OR(ISNUMBER(SEARCH("H350",C7)),ISNUMBER(SEARCH("H340",C7)),ISNUMBER(SEARCH("H360",C7))),"TAK","nie"))))</f>
        <v/>
      </c>
      <c r="E7" s="6">
        <f>IF(D7="","",IF(D7="BRAK DANYCH","nie rozstrzygnięto",IF(D7="nie","nie dotyczy",IF(F7="załącznik nr 1","40 lat po ustaniu narażenia",IF(OR(ISNUMBER(SEARCH("H350",C7)),ISNUMBER(SEARCH("H340",C7))),"40 lat po ustaniu narażenia","5 lat po ustaniu narażenia")))))</f>
        <v/>
      </c>
      <c r="F7" s="5" t="inlineStr">
        <is>
          <t>załącznik nr 1</t>
        </is>
      </c>
      <c r="G7" s="6">
        <f>IF(AND(B7="",C7=""),"",IF(F7="załącznik nr 1","nie, przepis rozstrzyga wprost",IF(C7="","TAK: brak zwrotów H, uzupełnij z sekcji 2 karty",IF(AND(A7="",D7&lt;&gt;"TAK"),"TAK: brak numeru CAS, przy mieszaninie sprawdź stężenie graniczne składnika",IF(AND(D7="nie",OR(ISNUMBER(SEARCH("H351",C7)),ISNUMBER(SEARCH("H341",C7)),ISNUMBER(SEARCH("H361",C7)))),"TAK: kategoria 2, poza rejestrami, ale objęta zakazami zatrudniania","nie")))))</f>
        <v/>
      </c>
    </row>
    <row r="8">
      <c r="A8" s="5" t="n"/>
      <c r="B8" s="5" t="inlineStr">
        <is>
          <t>Prace związane z narażeniem na pyły, dymy i aerozole tworzące się podczas wypalania i elektrorafinowania surówek miedziowo-niklowych</t>
        </is>
      </c>
      <c r="C8" s="5" t="n"/>
      <c r="D8" s="6">
        <f>IF(AND(B8="",C8=""),"",IF(F8="załącznik nr 1","TAK",IF(C8="","BRAK DANYCH",IF(OR(ISNUMBER(SEARCH("H350",C8)),ISNUMBER(SEARCH("H340",C8)),ISNUMBER(SEARCH("H360",C8))),"TAK","nie"))))</f>
        <v/>
      </c>
      <c r="E8" s="6">
        <f>IF(D8="","",IF(D8="BRAK DANYCH","nie rozstrzygnięto",IF(D8="nie","nie dotyczy",IF(F8="załącznik nr 1","40 lat po ustaniu narażenia",IF(OR(ISNUMBER(SEARCH("H350",C8)),ISNUMBER(SEARCH("H340",C8))),"40 lat po ustaniu narażenia","5 lat po ustaniu narażenia")))))</f>
        <v/>
      </c>
      <c r="F8" s="5" t="inlineStr">
        <is>
          <t>załącznik nr 1</t>
        </is>
      </c>
      <c r="G8" s="6">
        <f>IF(AND(B8="",C8=""),"",IF(F8="załącznik nr 1","nie, przepis rozstrzyga wprost",IF(C8="","TAK: brak zwrotów H, uzupełnij z sekcji 2 karty",IF(AND(A8="",D8&lt;&gt;"TAK"),"TAK: brak numeru CAS, przy mieszaninie sprawdź stężenie graniczne składnika",IF(AND(D8="nie",OR(ISNUMBER(SEARCH("H351",C8)),ISNUMBER(SEARCH("H341",C8)),ISNUMBER(SEARCH("H361",C8)))),"TAK: kategoria 2, poza rejestrami, ale objęta zakazami zatrudniania","nie")))))</f>
        <v/>
      </c>
    </row>
    <row r="9">
      <c r="A9" s="5" t="n"/>
      <c r="B9" s="5" t="inlineStr">
        <is>
          <t>Produkcja alkoholu izopropylowego metodą mocnych kwasów</t>
        </is>
      </c>
      <c r="C9" s="5" t="n"/>
      <c r="D9" s="6">
        <f>IF(AND(B9="",C9=""),"",IF(F9="załącznik nr 1","TAK",IF(C9="","BRAK DANYCH",IF(OR(ISNUMBER(SEARCH("H350",C9)),ISNUMBER(SEARCH("H340",C9)),ISNUMBER(SEARCH("H360",C9))),"TAK","nie"))))</f>
        <v/>
      </c>
      <c r="E9" s="6">
        <f>IF(D9="","",IF(D9="BRAK DANYCH","nie rozstrzygnięto",IF(D9="nie","nie dotyczy",IF(F9="załącznik nr 1","40 lat po ustaniu narażenia",IF(OR(ISNUMBER(SEARCH("H350",C9)),ISNUMBER(SEARCH("H340",C9))),"40 lat po ustaniu narażenia","5 lat po ustaniu narażenia")))))</f>
        <v/>
      </c>
      <c r="F9" s="5" t="inlineStr">
        <is>
          <t>załącznik nr 1</t>
        </is>
      </c>
      <c r="G9" s="6">
        <f>IF(AND(B9="",C9=""),"",IF(F9="załącznik nr 1","nie, przepis rozstrzyga wprost",IF(C9="","TAK: brak zwrotów H, uzupełnij z sekcji 2 karty",IF(AND(A9="",D9&lt;&gt;"TAK"),"TAK: brak numeru CAS, przy mieszaninie sprawdź stężenie graniczne składnika",IF(AND(D9="nie",OR(ISNUMBER(SEARCH("H351",C9)),ISNUMBER(SEARCH("H341",C9)),ISNUMBER(SEARCH("H361",C9)))),"TAK: kategoria 2, poza rejestrami, ale objęta zakazami zatrudniania","nie")))))</f>
        <v/>
      </c>
    </row>
    <row r="10">
      <c r="A10" s="5" t="n"/>
      <c r="B10" s="5" t="inlineStr">
        <is>
          <t>Prace związane z narażeniem na pył drewna</t>
        </is>
      </c>
      <c r="C10" s="5" t="n"/>
      <c r="D10" s="6">
        <f>IF(AND(B10="",C10=""),"",IF(F10="załącznik nr 1","TAK",IF(C10="","BRAK DANYCH",IF(OR(ISNUMBER(SEARCH("H350",C10)),ISNUMBER(SEARCH("H340",C10)),ISNUMBER(SEARCH("H360",C10))),"TAK","nie"))))</f>
        <v/>
      </c>
      <c r="E10" s="6">
        <f>IF(D10="","",IF(D10="BRAK DANYCH","nie rozstrzygnięto",IF(D10="nie","nie dotyczy",IF(F10="załącznik nr 1","40 lat po ustaniu narażenia",IF(OR(ISNUMBER(SEARCH("H350",C10)),ISNUMBER(SEARCH("H340",C10))),"40 lat po ustaniu narażenia","5 lat po ustaniu narażenia")))))</f>
        <v/>
      </c>
      <c r="F10" s="5" t="inlineStr">
        <is>
          <t>załącznik nr 1</t>
        </is>
      </c>
      <c r="G10" s="6">
        <f>IF(AND(B10="",C10=""),"",IF(F10="załącznik nr 1","nie, przepis rozstrzyga wprost",IF(C10="","TAK: brak zwrotów H, uzupełnij z sekcji 2 karty",IF(AND(A10="",D10&lt;&gt;"TAK"),"TAK: brak numeru CAS, przy mieszaninie sprawdź stężenie graniczne składnika",IF(AND(D10="nie",OR(ISNUMBER(SEARCH("H351",C10)),ISNUMBER(SEARCH("H341",C10)),ISNUMBER(SEARCH("H361",C10)))),"TAK: kategoria 2, poza rejestrami, ale objęta zakazami zatrudniania","nie")))))</f>
        <v/>
      </c>
    </row>
    <row r="11">
      <c r="A11" s="5" t="n"/>
      <c r="B11" s="5" t="inlineStr">
        <is>
          <t>Prace związane z narażeniem na krzemionkę krystaliczną, frakcję respirabilną powstającą w trakcie pracy</t>
        </is>
      </c>
      <c r="C11" s="5" t="n"/>
      <c r="D11" s="6">
        <f>IF(AND(B11="",C11=""),"",IF(F11="załącznik nr 1","TAK",IF(C11="","BRAK DANYCH",IF(OR(ISNUMBER(SEARCH("H350",C11)),ISNUMBER(SEARCH("H340",C11)),ISNUMBER(SEARCH("H360",C11))),"TAK","nie"))))</f>
        <v/>
      </c>
      <c r="E11" s="6">
        <f>IF(D11="","",IF(D11="BRAK DANYCH","nie rozstrzygnięto",IF(D11="nie","nie dotyczy",IF(F11="załącznik nr 1","40 lat po ustaniu narażenia",IF(OR(ISNUMBER(SEARCH("H350",C11)),ISNUMBER(SEARCH("H340",C11))),"40 lat po ustaniu narażenia","5 lat po ustaniu narażenia")))))</f>
        <v/>
      </c>
      <c r="F11" s="5" t="inlineStr">
        <is>
          <t>załącznik nr 1</t>
        </is>
      </c>
      <c r="G11" s="6">
        <f>IF(AND(B11="",C11=""),"",IF(F11="załącznik nr 1","nie, przepis rozstrzyga wprost",IF(C11="","TAK: brak zwrotów H, uzupełnij z sekcji 2 karty",IF(AND(A11="",D11&lt;&gt;"TAK"),"TAK: brak numeru CAS, przy mieszaninie sprawdź stężenie graniczne składnika",IF(AND(D11="nie",OR(ISNUMBER(SEARCH("H351",C11)),ISNUMBER(SEARCH("H341",C11)),ISNUMBER(SEARCH("H361",C11)))),"TAK: kategoria 2, poza rejestrami, ale objęta zakazami zatrudniania","nie")))))</f>
        <v/>
      </c>
    </row>
    <row r="12">
      <c r="A12" s="5" t="n"/>
      <c r="B12" s="5" t="inlineStr">
        <is>
          <t>Prace związane z narażeniem przez skórę na działanie olejów mineralnych użytych wcześniej w silnikach spalinowych wewnętrznego spalania w celu smarowania i schładzania ruchomych części silnika</t>
        </is>
      </c>
      <c r="C12" s="5" t="n"/>
      <c r="D12" s="6">
        <f>IF(AND(B12="",C12=""),"",IF(F12="załącznik nr 1","TAK",IF(C12="","BRAK DANYCH",IF(OR(ISNUMBER(SEARCH("H350",C12)),ISNUMBER(SEARCH("H340",C12)),ISNUMBER(SEARCH("H360",C12))),"TAK","nie"))))</f>
        <v/>
      </c>
      <c r="E12" s="6">
        <f>IF(D12="","",IF(D12="BRAK DANYCH","nie rozstrzygnięto",IF(D12="nie","nie dotyczy",IF(F12="załącznik nr 1","40 lat po ustaniu narażenia",IF(OR(ISNUMBER(SEARCH("H350",C12)),ISNUMBER(SEARCH("H340",C12))),"40 lat po ustaniu narażenia","5 lat po ustaniu narażenia")))))</f>
        <v/>
      </c>
      <c r="F12" s="5" t="inlineStr">
        <is>
          <t>załącznik nr 1</t>
        </is>
      </c>
      <c r="G12" s="6">
        <f>IF(AND(B12="",C12=""),"",IF(F12="załącznik nr 1","nie, przepis rozstrzyga wprost",IF(C12="","TAK: brak zwrotów H, uzupełnij z sekcji 2 karty",IF(AND(A12="",D12&lt;&gt;"TAK"),"TAK: brak numeru CAS, przy mieszaninie sprawdź stężenie graniczne składnika",IF(AND(D12="nie",OR(ISNUMBER(SEARCH("H351",C12)),ISNUMBER(SEARCH("H341",C12)),ISNUMBER(SEARCH("H361",C12)))),"TAK: kategoria 2, poza rejestrami, ale objęta zakazami zatrudniania","nie")))))</f>
        <v/>
      </c>
    </row>
    <row r="13">
      <c r="A13" s="5" t="n"/>
      <c r="B13" s="5" t="inlineStr">
        <is>
          <t>Prace związane z narażeniem na spaliny emitowane z silników Diesla</t>
        </is>
      </c>
      <c r="C13" s="5" t="n"/>
      <c r="D13" s="6">
        <f>IF(AND(B13="",C13=""),"",IF(F13="załącznik nr 1","TAK",IF(C13="","BRAK DANYCH",IF(OR(ISNUMBER(SEARCH("H350",C13)),ISNUMBER(SEARCH("H340",C13)),ISNUMBER(SEARCH("H360",C13))),"TAK","nie"))))</f>
        <v/>
      </c>
      <c r="E13" s="6">
        <f>IF(D13="","",IF(D13="BRAK DANYCH","nie rozstrzygnięto",IF(D13="nie","nie dotyczy",IF(F13="załącznik nr 1","40 lat po ustaniu narażenia",IF(OR(ISNUMBER(SEARCH("H350",C13)),ISNUMBER(SEARCH("H340",C13))),"40 lat po ustaniu narażenia","5 lat po ustaniu narażenia")))))</f>
        <v/>
      </c>
      <c r="F13" s="5" t="inlineStr">
        <is>
          <t>załącznik nr 1</t>
        </is>
      </c>
      <c r="G13" s="6">
        <f>IF(AND(B13="",C13=""),"",IF(F13="załącznik nr 1","nie, przepis rozstrzyga wprost",IF(C13="","TAK: brak zwrotów H, uzupełnij z sekcji 2 karty",IF(AND(A13="",D13&lt;&gt;"TAK"),"TAK: brak numeru CAS, przy mieszaninie sprawdź stężenie graniczne składnika",IF(AND(D13="nie",OR(ISNUMBER(SEARCH("H351",C13)),ISNUMBER(SEARCH("H341",C13)),ISNUMBER(SEARCH("H361",C13)))),"TAK: kategoria 2, poza rejestrami, ale objęta zakazami zatrudniania","nie")))))</f>
        <v/>
      </c>
    </row>
    <row r="14">
      <c r="A14" s="5" t="inlineStr">
        <is>
          <t>18540-29-9</t>
        </is>
      </c>
      <c r="B14" s="5" t="inlineStr">
        <is>
          <t>Związki chromu(VI)</t>
        </is>
      </c>
      <c r="C14" s="5" t="inlineStr">
        <is>
          <t>H350i, H317</t>
        </is>
      </c>
      <c r="D14" s="6">
        <f>IF(AND(B14="",C14=""),"",IF(F14="załącznik nr 1","TAK",IF(C14="","BRAK DANYCH",IF(OR(ISNUMBER(SEARCH("H350",C14)),ISNUMBER(SEARCH("H340",C14)),ISNUMBER(SEARCH("H360",C14))),"TAK","nie"))))</f>
        <v/>
      </c>
      <c r="E14" s="6">
        <f>IF(D14="","",IF(D14="BRAK DANYCH","nie rozstrzygnięto",IF(D14="nie","nie dotyczy",IF(F14="załącznik nr 1","40 lat po ustaniu narażenia",IF(OR(ISNUMBER(SEARCH("H350",C14)),ISNUMBER(SEARCH("H340",C14))),"40 lat po ustaniu narażenia","5 lat po ustaniu narażenia")))))</f>
        <v/>
      </c>
      <c r="F14" s="5" t="inlineStr">
        <is>
          <t>karta charakterystyki (przykład)</t>
        </is>
      </c>
      <c r="G14" s="6">
        <f>IF(AND(B14="",C14=""),"",IF(F14="załącznik nr 1","nie, przepis rozstrzyga wprost",IF(C14="","TAK: brak zwrotów H, uzupełnij z sekcji 2 karty",IF(AND(A14="",D14&lt;&gt;"TAK"),"TAK: brak numeru CAS, przy mieszaninie sprawdź stężenie graniczne składnika",IF(AND(D14="nie",OR(ISNUMBER(SEARCH("H351",C14)),ISNUMBER(SEARCH("H341",C14)),ISNUMBER(SEARCH("H361",C14)))),"TAK: kategoria 2, poza rejestrami, ale objęta zakazami zatrudniania","nie")))))</f>
        <v/>
      </c>
    </row>
    <row r="15">
      <c r="A15" s="5" t="inlineStr">
        <is>
          <t>68-12-2</t>
        </is>
      </c>
      <c r="B15" s="5" t="inlineStr">
        <is>
          <t>N,N-dimetyloformamid</t>
        </is>
      </c>
      <c r="C15" s="5" t="inlineStr">
        <is>
          <t>H360D, H332, H312, H319</t>
        </is>
      </c>
      <c r="D15" s="6">
        <f>IF(AND(B15="",C15=""),"",IF(F15="załącznik nr 1","TAK",IF(C15="","BRAK DANYCH",IF(OR(ISNUMBER(SEARCH("H350",C15)),ISNUMBER(SEARCH("H340",C15)),ISNUMBER(SEARCH("H360",C15))),"TAK","nie"))))</f>
        <v/>
      </c>
      <c r="E15" s="6">
        <f>IF(D15="","",IF(D15="BRAK DANYCH","nie rozstrzygnięto",IF(D15="nie","nie dotyczy",IF(F15="załącznik nr 1","40 lat po ustaniu narażenia",IF(OR(ISNUMBER(SEARCH("H350",C15)),ISNUMBER(SEARCH("H340",C15))),"40 lat po ustaniu narażenia","5 lat po ustaniu narażenia")))))</f>
        <v/>
      </c>
      <c r="F15" s="5" t="inlineStr">
        <is>
          <t>karta charakterystyki (przykład)</t>
        </is>
      </c>
      <c r="G15" s="6">
        <f>IF(AND(B15="",C15=""),"",IF(F15="załącznik nr 1","nie, przepis rozstrzyga wprost",IF(C15="","TAK: brak zwrotów H, uzupełnij z sekcji 2 karty",IF(AND(A15="",D15&lt;&gt;"TAK"),"TAK: brak numeru CAS, przy mieszaninie sprawdź stężenie graniczne składnika",IF(AND(D15="nie",OR(ISNUMBER(SEARCH("H351",C15)),ISNUMBER(SEARCH("H341",C15)),ISNUMBER(SEARCH("H361",C15)))),"TAK: kategoria 2, poza rejestrami, ale objęta zakazami zatrudniania","nie")))))</f>
        <v/>
      </c>
    </row>
    <row r="16">
      <c r="A16" s="5" t="inlineStr">
        <is>
          <t>584-84-9</t>
        </is>
      </c>
      <c r="B16" s="5" t="inlineStr">
        <is>
          <t>Diizocyjanian tolueno-2,4-diylu</t>
        </is>
      </c>
      <c r="C16" s="5" t="inlineStr">
        <is>
          <t>H351, H334, H317</t>
        </is>
      </c>
      <c r="D16" s="6">
        <f>IF(AND(B16="",C16=""),"",IF(F16="załącznik nr 1","TAK",IF(C16="","BRAK DANYCH",IF(OR(ISNUMBER(SEARCH("H350",C16)),ISNUMBER(SEARCH("H340",C16)),ISNUMBER(SEARCH("H360",C16))),"TAK","nie"))))</f>
        <v/>
      </c>
      <c r="E16" s="6">
        <f>IF(D16="","",IF(D16="BRAK DANYCH","nie rozstrzygnięto",IF(D16="nie","nie dotyczy",IF(F16="załącznik nr 1","40 lat po ustaniu narażenia",IF(OR(ISNUMBER(SEARCH("H350",C16)),ISNUMBER(SEARCH("H340",C16))),"40 lat po ustaniu narażenia","5 lat po ustaniu narażenia")))))</f>
        <v/>
      </c>
      <c r="F16" s="5" t="inlineStr">
        <is>
          <t>karta charakterystyki (przykład)</t>
        </is>
      </c>
      <c r="G16" s="6">
        <f>IF(AND(B16="",C16=""),"",IF(F16="załącznik nr 1","nie, przepis rozstrzyga wprost",IF(C16="","TAK: brak zwrotów H, uzupełnij z sekcji 2 karty",IF(AND(A16="",D16&lt;&gt;"TAK"),"TAK: brak numeru CAS, przy mieszaninie sprawdź stężenie graniczne składnika",IF(AND(D16="nie",OR(ISNUMBER(SEARCH("H351",C16)),ISNUMBER(SEARCH("H341",C16)),ISNUMBER(SEARCH("H361",C16)))),"TAK: kategoria 2, poza rejestrami, ale objęta zakazami zatrudniania","nie")))))</f>
        <v/>
      </c>
    </row>
    <row r="17">
      <c r="A17" s="5" t="inlineStr">
        <is>
          <t>67-63-0</t>
        </is>
      </c>
      <c r="B17" s="5" t="inlineStr">
        <is>
          <t>Propan-2-ol</t>
        </is>
      </c>
      <c r="C17" s="5" t="inlineStr">
        <is>
          <t>H225, H319, H336</t>
        </is>
      </c>
      <c r="D17" s="6">
        <f>IF(AND(B17="",C17=""),"",IF(F17="załącznik nr 1","TAK",IF(C17="","BRAK DANYCH",IF(OR(ISNUMBER(SEARCH("H350",C17)),ISNUMBER(SEARCH("H340",C17)),ISNUMBER(SEARCH("H360",C17))),"TAK","nie"))))</f>
        <v/>
      </c>
      <c r="E17" s="6">
        <f>IF(D17="","",IF(D17="BRAK DANYCH","nie rozstrzygnięto",IF(D17="nie","nie dotyczy",IF(F17="załącznik nr 1","40 lat po ustaniu narażenia",IF(OR(ISNUMBER(SEARCH("H350",C17)),ISNUMBER(SEARCH("H340",C17))),"40 lat po ustaniu narażenia","5 lat po ustaniu narażenia")))))</f>
        <v/>
      </c>
      <c r="F17" s="5" t="inlineStr">
        <is>
          <t>karta charakterystyki (przykład)</t>
        </is>
      </c>
      <c r="G17" s="6">
        <f>IF(AND(B17="",C17=""),"",IF(F17="załącznik nr 1","nie, przepis rozstrzyga wprost",IF(C17="","TAK: brak zwrotów H, uzupełnij z sekcji 2 karty",IF(AND(A17="",D17&lt;&gt;"TAK"),"TAK: brak numeru CAS, przy mieszaninie sprawdź stężenie graniczne składnika",IF(AND(D17="nie",OR(ISNUMBER(SEARCH("H351",C17)),ISNUMBER(SEARCH("H341",C17)),ISNUMBER(SEARCH("H361",C17)))),"TAK: kategoria 2, poza rejestrami, ale objęta zakazami zatrudniania","nie")))))</f>
        <v/>
      </c>
    </row>
    <row r="18">
      <c r="A18" s="5" t="n"/>
      <c r="B18" s="5" t="n"/>
      <c r="C18" s="5" t="n"/>
      <c r="D18" s="6">
        <f>IF(AND(B18="",C18=""),"",IF(F18="załącznik nr 1","TAK",IF(C18="","BRAK DANYCH",IF(OR(ISNUMBER(SEARCH("H350",C18)),ISNUMBER(SEARCH("H340",C18)),ISNUMBER(SEARCH("H360",C18))),"TAK","nie"))))</f>
        <v/>
      </c>
      <c r="E18" s="6">
        <f>IF(D18="","",IF(D18="BRAK DANYCH","nie rozstrzygnięto",IF(D18="nie","nie dotyczy",IF(F18="załącznik nr 1","40 lat po ustaniu narażenia",IF(OR(ISNUMBER(SEARCH("H350",C18)),ISNUMBER(SEARCH("H340",C18))),"40 lat po ustaniu narażenia","5 lat po ustaniu narażenia")))))</f>
        <v/>
      </c>
      <c r="F18" s="5" t="n"/>
      <c r="G18" s="6">
        <f>IF(AND(B18="",C18=""),"",IF(F18="załącznik nr 1","nie, przepis rozstrzyga wprost",IF(C18="","TAK: brak zwrotów H, uzupełnij z sekcji 2 karty",IF(AND(A18="",D18&lt;&gt;"TAK"),"TAK: brak numeru CAS, przy mieszaninie sprawdź stężenie graniczne składnika",IF(AND(D18="nie",OR(ISNUMBER(SEARCH("H351",C18)),ISNUMBER(SEARCH("H341",C18)),ISNUMBER(SEARCH("H361",C18)))),"TAK: kategoria 2, poza rejestrami, ale objęta zakazami zatrudniania","nie")))))</f>
        <v/>
      </c>
    </row>
    <row r="19">
      <c r="A19" s="5" t="n"/>
      <c r="B19" s="5" t="n"/>
      <c r="C19" s="5" t="n"/>
      <c r="D19" s="6">
        <f>IF(AND(B19="",C19=""),"",IF(F19="załącznik nr 1","TAK",IF(C19="","BRAK DANYCH",IF(OR(ISNUMBER(SEARCH("H350",C19)),ISNUMBER(SEARCH("H340",C19)),ISNUMBER(SEARCH("H360",C19))),"TAK","nie"))))</f>
        <v/>
      </c>
      <c r="E19" s="6">
        <f>IF(D19="","",IF(D19="BRAK DANYCH","nie rozstrzygnięto",IF(D19="nie","nie dotyczy",IF(F19="załącznik nr 1","40 lat po ustaniu narażenia",IF(OR(ISNUMBER(SEARCH("H350",C19)),ISNUMBER(SEARCH("H340",C19))),"40 lat po ustaniu narażenia","5 lat po ustaniu narażenia")))))</f>
        <v/>
      </c>
      <c r="F19" s="5" t="n"/>
      <c r="G19" s="6">
        <f>IF(AND(B19="",C19=""),"",IF(F19="załącznik nr 1","nie, przepis rozstrzyga wprost",IF(C19="","TAK: brak zwrotów H, uzupełnij z sekcji 2 karty",IF(AND(A19="",D19&lt;&gt;"TAK"),"TAK: brak numeru CAS, przy mieszaninie sprawdź stężenie graniczne składnika",IF(AND(D19="nie",OR(ISNUMBER(SEARCH("H351",C19)),ISNUMBER(SEARCH("H341",C19)),ISNUMBER(SEARCH("H361",C19)))),"TAK: kategoria 2, poza rejestrami, ale objęta zakazami zatrudniania","nie")))))</f>
        <v/>
      </c>
    </row>
    <row r="20">
      <c r="A20" s="5" t="n"/>
      <c r="B20" s="5" t="n"/>
      <c r="C20" s="5" t="n"/>
      <c r="D20" s="6">
        <f>IF(AND(B20="",C20=""),"",IF(F20="załącznik nr 1","TAK",IF(C20="","BRAK DANYCH",IF(OR(ISNUMBER(SEARCH("H350",C20)),ISNUMBER(SEARCH("H340",C20)),ISNUMBER(SEARCH("H360",C20))),"TAK","nie"))))</f>
        <v/>
      </c>
      <c r="E20" s="6">
        <f>IF(D20="","",IF(D20="BRAK DANYCH","nie rozstrzygnięto",IF(D20="nie","nie dotyczy",IF(F20="załącznik nr 1","40 lat po ustaniu narażenia",IF(OR(ISNUMBER(SEARCH("H350",C20)),ISNUMBER(SEARCH("H340",C20))),"40 lat po ustaniu narażenia","5 lat po ustaniu narażenia")))))</f>
        <v/>
      </c>
      <c r="F20" s="5" t="n"/>
      <c r="G20" s="6">
        <f>IF(AND(B20="",C20=""),"",IF(F20="załącznik nr 1","nie, przepis rozstrzyga wprost",IF(C20="","TAK: brak zwrotów H, uzupełnij z sekcji 2 karty",IF(AND(A20="",D20&lt;&gt;"TAK"),"TAK: brak numeru CAS, przy mieszaninie sprawdź stężenie graniczne składnika",IF(AND(D20="nie",OR(ISNUMBER(SEARCH("H351",C20)),ISNUMBER(SEARCH("H341",C20)),ISNUMBER(SEARCH("H361",C20)))),"TAK: kategoria 2, poza rejestrami, ale objęta zakazami zatrudniania","nie")))))</f>
        <v/>
      </c>
    </row>
    <row r="21">
      <c r="A21" s="5" t="n"/>
      <c r="B21" s="5" t="n"/>
      <c r="C21" s="5" t="n"/>
      <c r="D21" s="6">
        <f>IF(AND(B21="",C21=""),"",IF(F21="załącznik nr 1","TAK",IF(C21="","BRAK DANYCH",IF(OR(ISNUMBER(SEARCH("H350",C21)),ISNUMBER(SEARCH("H340",C21)),ISNUMBER(SEARCH("H360",C21))),"TAK","nie"))))</f>
        <v/>
      </c>
      <c r="E21" s="6">
        <f>IF(D21="","",IF(D21="BRAK DANYCH","nie rozstrzygnięto",IF(D21="nie","nie dotyczy",IF(F21="załącznik nr 1","40 lat po ustaniu narażenia",IF(OR(ISNUMBER(SEARCH("H350",C21)),ISNUMBER(SEARCH("H340",C21))),"40 lat po ustaniu narażenia","5 lat po ustaniu narażenia")))))</f>
        <v/>
      </c>
      <c r="F21" s="5" t="n"/>
      <c r="G21" s="6">
        <f>IF(AND(B21="",C21=""),"",IF(F21="załącznik nr 1","nie, przepis rozstrzyga wprost",IF(C21="","TAK: brak zwrotów H, uzupełnij z sekcji 2 karty",IF(AND(A21="",D21&lt;&gt;"TAK"),"TAK: brak numeru CAS, przy mieszaninie sprawdź stężenie graniczne składnika",IF(AND(D21="nie",OR(ISNUMBER(SEARCH("H351",C21)),ISNUMBER(SEARCH("H341",C21)),ISNUMBER(SEARCH("H361",C21)))),"TAK: kategoria 2, poza rejestrami, ale objęta zakazami zatrudniania","nie")))))</f>
        <v/>
      </c>
    </row>
    <row r="22">
      <c r="A22" s="5" t="n"/>
      <c r="B22" s="5" t="n"/>
      <c r="C22" s="5" t="n"/>
      <c r="D22" s="6">
        <f>IF(AND(B22="",C22=""),"",IF(F22="załącznik nr 1","TAK",IF(C22="","BRAK DANYCH",IF(OR(ISNUMBER(SEARCH("H350",C22)),ISNUMBER(SEARCH("H340",C22)),ISNUMBER(SEARCH("H360",C22))),"TAK","nie"))))</f>
        <v/>
      </c>
      <c r="E22" s="6">
        <f>IF(D22="","",IF(D22="BRAK DANYCH","nie rozstrzygnięto",IF(D22="nie","nie dotyczy",IF(F22="załącznik nr 1","40 lat po ustaniu narażenia",IF(OR(ISNUMBER(SEARCH("H350",C22)),ISNUMBER(SEARCH("H340",C22))),"40 lat po ustaniu narażenia","5 lat po ustaniu narażenia")))))</f>
        <v/>
      </c>
      <c r="F22" s="5" t="n"/>
      <c r="G22" s="6">
        <f>IF(AND(B22="",C22=""),"",IF(F22="załącznik nr 1","nie, przepis rozstrzyga wprost",IF(C22="","TAK: brak zwrotów H, uzupełnij z sekcji 2 karty",IF(AND(A22="",D22&lt;&gt;"TAK"),"TAK: brak numeru CAS, przy mieszaninie sprawdź stężenie graniczne składnika",IF(AND(D22="nie",OR(ISNUMBER(SEARCH("H351",C22)),ISNUMBER(SEARCH("H341",C22)),ISNUMBER(SEARCH("H361",C22)))),"TAK: kategoria 2, poza rejestrami, ale objęta zakazami zatrudniania","nie")))))</f>
        <v/>
      </c>
    </row>
    <row r="23">
      <c r="A23" s="5" t="n"/>
      <c r="B23" s="5" t="n"/>
      <c r="C23" s="5" t="n"/>
      <c r="D23" s="6">
        <f>IF(AND(B23="",C23=""),"",IF(F23="załącznik nr 1","TAK",IF(C23="","BRAK DANYCH",IF(OR(ISNUMBER(SEARCH("H350",C23)),ISNUMBER(SEARCH("H340",C23)),ISNUMBER(SEARCH("H360",C23))),"TAK","nie"))))</f>
        <v/>
      </c>
      <c r="E23" s="6">
        <f>IF(D23="","",IF(D23="BRAK DANYCH","nie rozstrzygnięto",IF(D23="nie","nie dotyczy",IF(F23="załącznik nr 1","40 lat po ustaniu narażenia",IF(OR(ISNUMBER(SEARCH("H350",C23)),ISNUMBER(SEARCH("H340",C23))),"40 lat po ustaniu narażenia","5 lat po ustaniu narażenia")))))</f>
        <v/>
      </c>
      <c r="F23" s="5" t="n"/>
      <c r="G23" s="6">
        <f>IF(AND(B23="",C23=""),"",IF(F23="załącznik nr 1","nie, przepis rozstrzyga wprost",IF(C23="","TAK: brak zwrotów H, uzupełnij z sekcji 2 karty",IF(AND(A23="",D23&lt;&gt;"TAK"),"TAK: brak numeru CAS, przy mieszaninie sprawdź stężenie graniczne składnika",IF(AND(D23="nie",OR(ISNUMBER(SEARCH("H351",C23)),ISNUMBER(SEARCH("H341",C23)),ISNUMBER(SEARCH("H361",C23)))),"TAK: kategoria 2, poza rejestrami, ale objęta zakazami zatrudniania","nie")))))</f>
        <v/>
      </c>
    </row>
    <row r="24">
      <c r="A24" s="5" t="n"/>
      <c r="B24" s="5" t="n"/>
      <c r="C24" s="5" t="n"/>
      <c r="D24" s="6">
        <f>IF(AND(B24="",C24=""),"",IF(F24="załącznik nr 1","TAK",IF(C24="","BRAK DANYCH",IF(OR(ISNUMBER(SEARCH("H350",C24)),ISNUMBER(SEARCH("H340",C24)),ISNUMBER(SEARCH("H360",C24))),"TAK","nie"))))</f>
        <v/>
      </c>
      <c r="E24" s="6">
        <f>IF(D24="","",IF(D24="BRAK DANYCH","nie rozstrzygnięto",IF(D24="nie","nie dotyczy",IF(F24="załącznik nr 1","40 lat po ustaniu narażenia",IF(OR(ISNUMBER(SEARCH("H350",C24)),ISNUMBER(SEARCH("H340",C24))),"40 lat po ustaniu narażenia","5 lat po ustaniu narażenia")))))</f>
        <v/>
      </c>
      <c r="F24" s="5" t="n"/>
      <c r="G24" s="6">
        <f>IF(AND(B24="",C24=""),"",IF(F24="załącznik nr 1","nie, przepis rozstrzyga wprost",IF(C24="","TAK: brak zwrotów H, uzupełnij z sekcji 2 karty",IF(AND(A24="",D24&lt;&gt;"TAK"),"TAK: brak numeru CAS, przy mieszaninie sprawdź stężenie graniczne składnika",IF(AND(D24="nie",OR(ISNUMBER(SEARCH("H351",C24)),ISNUMBER(SEARCH("H341",C24)),ISNUMBER(SEARCH("H361",C24)))),"TAK: kategoria 2, poza rejestrami, ale objęta zakazami zatrudniania","nie")))))</f>
        <v/>
      </c>
    </row>
    <row r="25">
      <c r="A25" s="5" t="n"/>
      <c r="B25" s="5" t="n"/>
      <c r="C25" s="5" t="n"/>
      <c r="D25" s="6">
        <f>IF(AND(B25="",C25=""),"",IF(F25="załącznik nr 1","TAK",IF(C25="","BRAK DANYCH",IF(OR(ISNUMBER(SEARCH("H350",C25)),ISNUMBER(SEARCH("H340",C25)),ISNUMBER(SEARCH("H360",C25))),"TAK","nie"))))</f>
        <v/>
      </c>
      <c r="E25" s="6">
        <f>IF(D25="","",IF(D25="BRAK DANYCH","nie rozstrzygnięto",IF(D25="nie","nie dotyczy",IF(F25="załącznik nr 1","40 lat po ustaniu narażenia",IF(OR(ISNUMBER(SEARCH("H350",C25)),ISNUMBER(SEARCH("H340",C25))),"40 lat po ustaniu narażenia","5 lat po ustaniu narażenia")))))</f>
        <v/>
      </c>
      <c r="F25" s="5" t="n"/>
      <c r="G25" s="6">
        <f>IF(AND(B25="",C25=""),"",IF(F25="załącznik nr 1","nie, przepis rozstrzyga wprost",IF(C25="","TAK: brak zwrotów H, uzupełnij z sekcji 2 karty",IF(AND(A25="",D25&lt;&gt;"TAK"),"TAK: brak numeru CAS, przy mieszaninie sprawdź stężenie graniczne składnika",IF(AND(D25="nie",OR(ISNUMBER(SEARCH("H351",C25)),ISNUMBER(SEARCH("H341",C25)),ISNUMBER(SEARCH("H361",C25)))),"TAK: kategoria 2, poza rejestrami, ale objęta zakazami zatrudniania","nie")))))</f>
        <v/>
      </c>
    </row>
    <row r="26">
      <c r="A26" s="5" t="n"/>
      <c r="B26" s="5" t="n"/>
      <c r="C26" s="5" t="n"/>
      <c r="D26" s="6">
        <f>IF(AND(B26="",C26=""),"",IF(F26="załącznik nr 1","TAK",IF(C26="","BRAK DANYCH",IF(OR(ISNUMBER(SEARCH("H350",C26)),ISNUMBER(SEARCH("H340",C26)),ISNUMBER(SEARCH("H360",C26))),"TAK","nie"))))</f>
        <v/>
      </c>
      <c r="E26" s="6">
        <f>IF(D26="","",IF(D26="BRAK DANYCH","nie rozstrzygnięto",IF(D26="nie","nie dotyczy",IF(F26="załącznik nr 1","40 lat po ustaniu narażenia",IF(OR(ISNUMBER(SEARCH("H350",C26)),ISNUMBER(SEARCH("H340",C26))),"40 lat po ustaniu narażenia","5 lat po ustaniu narażenia")))))</f>
        <v/>
      </c>
      <c r="F26" s="5" t="n"/>
      <c r="G26" s="6">
        <f>IF(AND(B26="",C26=""),"",IF(F26="załącznik nr 1","nie, przepis rozstrzyga wprost",IF(C26="","TAK: brak zwrotów H, uzupełnij z sekcji 2 karty",IF(AND(A26="",D26&lt;&gt;"TAK"),"TAK: brak numeru CAS, przy mieszaninie sprawdź stężenie graniczne składnika",IF(AND(D26="nie",OR(ISNUMBER(SEARCH("H351",C26)),ISNUMBER(SEARCH("H341",C26)),ISNUMBER(SEARCH("H361",C26)))),"TAK: kategoria 2, poza rejestrami, ale objęta zakazami zatrudniania","nie")))))</f>
        <v/>
      </c>
    </row>
    <row r="27">
      <c r="A27" s="5" t="n"/>
      <c r="B27" s="5" t="n"/>
      <c r="C27" s="5" t="n"/>
      <c r="D27" s="6">
        <f>IF(AND(B27="",C27=""),"",IF(F27="załącznik nr 1","TAK",IF(C27="","BRAK DANYCH",IF(OR(ISNUMBER(SEARCH("H350",C27)),ISNUMBER(SEARCH("H340",C27)),ISNUMBER(SEARCH("H360",C27))),"TAK","nie"))))</f>
        <v/>
      </c>
      <c r="E27" s="6">
        <f>IF(D27="","",IF(D27="BRAK DANYCH","nie rozstrzygnięto",IF(D27="nie","nie dotyczy",IF(F27="załącznik nr 1","40 lat po ustaniu narażenia",IF(OR(ISNUMBER(SEARCH("H350",C27)),ISNUMBER(SEARCH("H340",C27))),"40 lat po ustaniu narażenia","5 lat po ustaniu narażenia")))))</f>
        <v/>
      </c>
      <c r="F27" s="5" t="n"/>
      <c r="G27" s="6">
        <f>IF(AND(B27="",C27=""),"",IF(F27="załącznik nr 1","nie, przepis rozstrzyga wprost",IF(C27="","TAK: brak zwrotów H, uzupełnij z sekcji 2 karty",IF(AND(A27="",D27&lt;&gt;"TAK"),"TAK: brak numeru CAS, przy mieszaninie sprawdź stężenie graniczne składnika",IF(AND(D27="nie",OR(ISNUMBER(SEARCH("H351",C27)),ISNUMBER(SEARCH("H341",C27)),ISNUMBER(SEARCH("H361",C27)))),"TAK: kategoria 2, poza rejestrami, ale objęta zakazami zatrudniania","nie")))))</f>
        <v/>
      </c>
    </row>
    <row r="28">
      <c r="A28" s="5" t="n"/>
      <c r="B28" s="5" t="n"/>
      <c r="C28" s="5" t="n"/>
      <c r="D28" s="6">
        <f>IF(AND(B28="",C28=""),"",IF(F28="załącznik nr 1","TAK",IF(C28="","BRAK DANYCH",IF(OR(ISNUMBER(SEARCH("H350",C28)),ISNUMBER(SEARCH("H340",C28)),ISNUMBER(SEARCH("H360",C28))),"TAK","nie"))))</f>
        <v/>
      </c>
      <c r="E28" s="6">
        <f>IF(D28="","",IF(D28="BRAK DANYCH","nie rozstrzygnięto",IF(D28="nie","nie dotyczy",IF(F28="załącznik nr 1","40 lat po ustaniu narażenia",IF(OR(ISNUMBER(SEARCH("H350",C28)),ISNUMBER(SEARCH("H340",C28))),"40 lat po ustaniu narażenia","5 lat po ustaniu narażenia")))))</f>
        <v/>
      </c>
      <c r="F28" s="5" t="n"/>
      <c r="G28" s="6">
        <f>IF(AND(B28="",C28=""),"",IF(F28="załącznik nr 1","nie, przepis rozstrzyga wprost",IF(C28="","TAK: brak zwrotów H, uzupełnij z sekcji 2 karty",IF(AND(A28="",D28&lt;&gt;"TAK"),"TAK: brak numeru CAS, przy mieszaninie sprawdź stężenie graniczne składnika",IF(AND(D28="nie",OR(ISNUMBER(SEARCH("H351",C28)),ISNUMBER(SEARCH("H341",C28)),ISNUMBER(SEARCH("H361",C28)))),"TAK: kategoria 2, poza rejestrami, ale objęta zakazami zatrudniania","nie")))))</f>
        <v/>
      </c>
    </row>
    <row r="29">
      <c r="A29" s="5" t="n"/>
      <c r="B29" s="5" t="n"/>
      <c r="C29" s="5" t="n"/>
      <c r="D29" s="6">
        <f>IF(AND(B29="",C29=""),"",IF(F29="załącznik nr 1","TAK",IF(C29="","BRAK DANYCH",IF(OR(ISNUMBER(SEARCH("H350",C29)),ISNUMBER(SEARCH("H340",C29)),ISNUMBER(SEARCH("H360",C29))),"TAK","nie"))))</f>
        <v/>
      </c>
      <c r="E29" s="6">
        <f>IF(D29="","",IF(D29="BRAK DANYCH","nie rozstrzygnięto",IF(D29="nie","nie dotyczy",IF(F29="załącznik nr 1","40 lat po ustaniu narażenia",IF(OR(ISNUMBER(SEARCH("H350",C29)),ISNUMBER(SEARCH("H340",C29))),"40 lat po ustaniu narażenia","5 lat po ustaniu narażenia")))))</f>
        <v/>
      </c>
      <c r="F29" s="5" t="n"/>
      <c r="G29" s="6">
        <f>IF(AND(B29="",C29=""),"",IF(F29="załącznik nr 1","nie, przepis rozstrzyga wprost",IF(C29="","TAK: brak zwrotów H, uzupełnij z sekcji 2 karty",IF(AND(A29="",D29&lt;&gt;"TAK"),"TAK: brak numeru CAS, przy mieszaninie sprawdź stężenie graniczne składnika",IF(AND(D29="nie",OR(ISNUMBER(SEARCH("H351",C29)),ISNUMBER(SEARCH("H341",C29)),ISNUMBER(SEARCH("H361",C29)))),"TAK: kategoria 2, poza rejestrami, ale objęta zakazami zatrudniania","nie")))))</f>
        <v/>
      </c>
    </row>
    <row r="30">
      <c r="A30" s="5" t="n"/>
      <c r="B30" s="5" t="n"/>
      <c r="C30" s="5" t="n"/>
      <c r="D30" s="6">
        <f>IF(AND(B30="",C30=""),"",IF(F30="załącznik nr 1","TAK",IF(C30="","BRAK DANYCH",IF(OR(ISNUMBER(SEARCH("H350",C30)),ISNUMBER(SEARCH("H340",C30)),ISNUMBER(SEARCH("H360",C30))),"TAK","nie"))))</f>
        <v/>
      </c>
      <c r="E30" s="6">
        <f>IF(D30="","",IF(D30="BRAK DANYCH","nie rozstrzygnięto",IF(D30="nie","nie dotyczy",IF(F30="załącznik nr 1","40 lat po ustaniu narażenia",IF(OR(ISNUMBER(SEARCH("H350",C30)),ISNUMBER(SEARCH("H340",C30))),"40 lat po ustaniu narażenia","5 lat po ustaniu narażenia")))))</f>
        <v/>
      </c>
      <c r="F30" s="5" t="n"/>
      <c r="G30" s="6">
        <f>IF(AND(B30="",C30=""),"",IF(F30="załącznik nr 1","nie, przepis rozstrzyga wprost",IF(C30="","TAK: brak zwrotów H, uzupełnij z sekcji 2 karty",IF(AND(A30="",D30&lt;&gt;"TAK"),"TAK: brak numeru CAS, przy mieszaninie sprawdź stężenie graniczne składnika",IF(AND(D30="nie",OR(ISNUMBER(SEARCH("H351",C30)),ISNUMBER(SEARCH("H341",C30)),ISNUMBER(SEARCH("H361",C30)))),"TAK: kategoria 2, poza rejestrami, ale objęta zakazami zatrudniania","nie")))))</f>
        <v/>
      </c>
    </row>
    <row r="31">
      <c r="A31" s="5" t="n"/>
      <c r="B31" s="5" t="n"/>
      <c r="C31" s="5" t="n"/>
      <c r="D31" s="6">
        <f>IF(AND(B31="",C31=""),"",IF(F31="załącznik nr 1","TAK",IF(C31="","BRAK DANYCH",IF(OR(ISNUMBER(SEARCH("H350",C31)),ISNUMBER(SEARCH("H340",C31)),ISNUMBER(SEARCH("H360",C31))),"TAK","nie"))))</f>
        <v/>
      </c>
      <c r="E31" s="6">
        <f>IF(D31="","",IF(D31="BRAK DANYCH","nie rozstrzygnięto",IF(D31="nie","nie dotyczy",IF(F31="załącznik nr 1","40 lat po ustaniu narażenia",IF(OR(ISNUMBER(SEARCH("H350",C31)),ISNUMBER(SEARCH("H340",C31))),"40 lat po ustaniu narażenia","5 lat po ustaniu narażenia")))))</f>
        <v/>
      </c>
      <c r="F31" s="5" t="n"/>
      <c r="G31" s="6">
        <f>IF(AND(B31="",C31=""),"",IF(F31="załącznik nr 1","nie, przepis rozstrzyga wprost",IF(C31="","TAK: brak zwrotów H, uzupełnij z sekcji 2 karty",IF(AND(A31="",D31&lt;&gt;"TAK"),"TAK: brak numeru CAS, przy mieszaninie sprawdź stężenie graniczne składnika",IF(AND(D31="nie",OR(ISNUMBER(SEARCH("H351",C31)),ISNUMBER(SEARCH("H341",C31)),ISNUMBER(SEARCH("H361",C31)))),"TAK: kategoria 2, poza rejestrami, ale objęta zakazami zatrudniania","nie")))))</f>
        <v/>
      </c>
    </row>
    <row r="32">
      <c r="A32" s="5" t="n"/>
      <c r="B32" s="5" t="n"/>
      <c r="C32" s="5" t="n"/>
      <c r="D32" s="6">
        <f>IF(AND(B32="",C32=""),"",IF(F32="załącznik nr 1","TAK",IF(C32="","BRAK DANYCH",IF(OR(ISNUMBER(SEARCH("H350",C32)),ISNUMBER(SEARCH("H340",C32)),ISNUMBER(SEARCH("H360",C32))),"TAK","nie"))))</f>
        <v/>
      </c>
      <c r="E32" s="6">
        <f>IF(D32="","",IF(D32="BRAK DANYCH","nie rozstrzygnięto",IF(D32="nie","nie dotyczy",IF(F32="załącznik nr 1","40 lat po ustaniu narażenia",IF(OR(ISNUMBER(SEARCH("H350",C32)),ISNUMBER(SEARCH("H340",C32))),"40 lat po ustaniu narażenia","5 lat po ustaniu narażenia")))))</f>
        <v/>
      </c>
      <c r="F32" s="5" t="n"/>
      <c r="G32" s="6">
        <f>IF(AND(B32="",C32=""),"",IF(F32="załącznik nr 1","nie, przepis rozstrzyga wprost",IF(C32="","TAK: brak zwrotów H, uzupełnij z sekcji 2 karty",IF(AND(A32="",D32&lt;&gt;"TAK"),"TAK: brak numeru CAS, przy mieszaninie sprawdź stężenie graniczne składnika",IF(AND(D32="nie",OR(ISNUMBER(SEARCH("H351",C32)),ISNUMBER(SEARCH("H341",C32)),ISNUMBER(SEARCH("H361",C32)))),"TAK: kategoria 2, poza rejestrami, ale objęta zakazami zatrudniania","nie")))))</f>
        <v/>
      </c>
    </row>
    <row r="33">
      <c r="A33" s="5" t="n"/>
      <c r="B33" s="5" t="n"/>
      <c r="C33" s="5" t="n"/>
      <c r="D33" s="6">
        <f>IF(AND(B33="",C33=""),"",IF(F33="załącznik nr 1","TAK",IF(C33="","BRAK DANYCH",IF(OR(ISNUMBER(SEARCH("H350",C33)),ISNUMBER(SEARCH("H340",C33)),ISNUMBER(SEARCH("H360",C33))),"TAK","nie"))))</f>
        <v/>
      </c>
      <c r="E33" s="6">
        <f>IF(D33="","",IF(D33="BRAK DANYCH","nie rozstrzygnięto",IF(D33="nie","nie dotyczy",IF(F33="załącznik nr 1","40 lat po ustaniu narażenia",IF(OR(ISNUMBER(SEARCH("H350",C33)),ISNUMBER(SEARCH("H340",C33))),"40 lat po ustaniu narażenia","5 lat po ustaniu narażenia")))))</f>
        <v/>
      </c>
      <c r="F33" s="5" t="n"/>
      <c r="G33" s="6">
        <f>IF(AND(B33="",C33=""),"",IF(F33="załącznik nr 1","nie, przepis rozstrzyga wprost",IF(C33="","TAK: brak zwrotów H, uzupełnij z sekcji 2 karty",IF(AND(A33="",D33&lt;&gt;"TAK"),"TAK: brak numeru CAS, przy mieszaninie sprawdź stężenie graniczne składnika",IF(AND(D33="nie",OR(ISNUMBER(SEARCH("H351",C33)),ISNUMBER(SEARCH("H341",C33)),ISNUMBER(SEARCH("H361",C33)))),"TAK: kategoria 2, poza rejestrami, ale objęta zakazami zatrudniania","nie")))))</f>
        <v/>
      </c>
    </row>
    <row r="34">
      <c r="A34" s="5" t="n"/>
      <c r="B34" s="5" t="n"/>
      <c r="C34" s="5" t="n"/>
      <c r="D34" s="6">
        <f>IF(AND(B34="",C34=""),"",IF(F34="załącznik nr 1","TAK",IF(C34="","BRAK DANYCH",IF(OR(ISNUMBER(SEARCH("H350",C34)),ISNUMBER(SEARCH("H340",C34)),ISNUMBER(SEARCH("H360",C34))),"TAK","nie"))))</f>
        <v/>
      </c>
      <c r="E34" s="6">
        <f>IF(D34="","",IF(D34="BRAK DANYCH","nie rozstrzygnięto",IF(D34="nie","nie dotyczy",IF(F34="załącznik nr 1","40 lat po ustaniu narażenia",IF(OR(ISNUMBER(SEARCH("H350",C34)),ISNUMBER(SEARCH("H340",C34))),"40 lat po ustaniu narażenia","5 lat po ustaniu narażenia")))))</f>
        <v/>
      </c>
      <c r="F34" s="5" t="n"/>
      <c r="G34" s="6">
        <f>IF(AND(B34="",C34=""),"",IF(F34="załącznik nr 1","nie, przepis rozstrzyga wprost",IF(C34="","TAK: brak zwrotów H, uzupełnij z sekcji 2 karty",IF(AND(A34="",D34&lt;&gt;"TAK"),"TAK: brak numeru CAS, przy mieszaninie sprawdź stężenie graniczne składnika",IF(AND(D34="nie",OR(ISNUMBER(SEARCH("H351",C34)),ISNUMBER(SEARCH("H341",C34)),ISNUMBER(SEARCH("H361",C34)))),"TAK: kategoria 2, poza rejestrami, ale objęta zakazami zatrudniania","nie")))))</f>
        <v/>
      </c>
    </row>
    <row r="35">
      <c r="A35" s="5" t="n"/>
      <c r="B35" s="5" t="n"/>
      <c r="C35" s="5" t="n"/>
      <c r="D35" s="6">
        <f>IF(AND(B35="",C35=""),"",IF(F35="załącznik nr 1","TAK",IF(C35="","BRAK DANYCH",IF(OR(ISNUMBER(SEARCH("H350",C35)),ISNUMBER(SEARCH("H340",C35)),ISNUMBER(SEARCH("H360",C35))),"TAK","nie"))))</f>
        <v/>
      </c>
      <c r="E35" s="6">
        <f>IF(D35="","",IF(D35="BRAK DANYCH","nie rozstrzygnięto",IF(D35="nie","nie dotyczy",IF(F35="załącznik nr 1","40 lat po ustaniu narażenia",IF(OR(ISNUMBER(SEARCH("H350",C35)),ISNUMBER(SEARCH("H340",C35))),"40 lat po ustaniu narażenia","5 lat po ustaniu narażenia")))))</f>
        <v/>
      </c>
      <c r="F35" s="5" t="n"/>
      <c r="G35" s="6">
        <f>IF(AND(B35="",C35=""),"",IF(F35="załącznik nr 1","nie, przepis rozstrzyga wprost",IF(C35="","TAK: brak zwrotów H, uzupełnij z sekcji 2 karty",IF(AND(A35="",D35&lt;&gt;"TAK"),"TAK: brak numeru CAS, przy mieszaninie sprawdź stężenie graniczne składnika",IF(AND(D35="nie",OR(ISNUMBER(SEARCH("H351",C35)),ISNUMBER(SEARCH("H341",C35)),ISNUMBER(SEARCH("H361",C35)))),"TAK: kategoria 2, poza rejestrami, ale objęta zakazami zatrudniania","nie")))))</f>
        <v/>
      </c>
    </row>
    <row r="36">
      <c r="A36" s="5" t="n"/>
      <c r="B36" s="5" t="n"/>
      <c r="C36" s="5" t="n"/>
      <c r="D36" s="6">
        <f>IF(AND(B36="",C36=""),"",IF(F36="załącznik nr 1","TAK",IF(C36="","BRAK DANYCH",IF(OR(ISNUMBER(SEARCH("H350",C36)),ISNUMBER(SEARCH("H340",C36)),ISNUMBER(SEARCH("H360",C36))),"TAK","nie"))))</f>
        <v/>
      </c>
      <c r="E36" s="6">
        <f>IF(D36="","",IF(D36="BRAK DANYCH","nie rozstrzygnięto",IF(D36="nie","nie dotyczy",IF(F36="załącznik nr 1","40 lat po ustaniu narażenia",IF(OR(ISNUMBER(SEARCH("H350",C36)),ISNUMBER(SEARCH("H340",C36))),"40 lat po ustaniu narażenia","5 lat po ustaniu narażenia")))))</f>
        <v/>
      </c>
      <c r="F36" s="5" t="n"/>
      <c r="G36" s="6">
        <f>IF(AND(B36="",C36=""),"",IF(F36="załącznik nr 1","nie, przepis rozstrzyga wprost",IF(C36="","TAK: brak zwrotów H, uzupełnij z sekcji 2 karty",IF(AND(A36="",D36&lt;&gt;"TAK"),"TAK: brak numeru CAS, przy mieszaninie sprawdź stężenie graniczne składnika",IF(AND(D36="nie",OR(ISNUMBER(SEARCH("H351",C36)),ISNUMBER(SEARCH("H341",C36)),ISNUMBER(SEARCH("H361",C36)))),"TAK: kategoria 2, poza rejestrami, ale objęta zakazami zatrudniania","nie")))))</f>
        <v/>
      </c>
    </row>
    <row r="37">
      <c r="A37" s="5" t="n"/>
      <c r="B37" s="5" t="n"/>
      <c r="C37" s="5" t="n"/>
      <c r="D37" s="6">
        <f>IF(AND(B37="",C37=""),"",IF(F37="załącznik nr 1","TAK",IF(C37="","BRAK DANYCH",IF(OR(ISNUMBER(SEARCH("H350",C37)),ISNUMBER(SEARCH("H340",C37)),ISNUMBER(SEARCH("H360",C37))),"TAK","nie"))))</f>
        <v/>
      </c>
      <c r="E37" s="6">
        <f>IF(D37="","",IF(D37="BRAK DANYCH","nie rozstrzygnięto",IF(D37="nie","nie dotyczy",IF(F37="załącznik nr 1","40 lat po ustaniu narażenia",IF(OR(ISNUMBER(SEARCH("H350",C37)),ISNUMBER(SEARCH("H340",C37))),"40 lat po ustaniu narażenia","5 lat po ustaniu narażenia")))))</f>
        <v/>
      </c>
      <c r="F37" s="5" t="n"/>
      <c r="G37" s="6">
        <f>IF(AND(B37="",C37=""),"",IF(F37="załącznik nr 1","nie, przepis rozstrzyga wprost",IF(C37="","TAK: brak zwrotów H, uzupełnij z sekcji 2 karty",IF(AND(A37="",D37&lt;&gt;"TAK"),"TAK: brak numeru CAS, przy mieszaninie sprawdź stężenie graniczne składnika",IF(AND(D37="nie",OR(ISNUMBER(SEARCH("H351",C37)),ISNUMBER(SEARCH("H341",C37)),ISNUMBER(SEARCH("H361",C37)))),"TAK: kategoria 2, poza rejestrami, ale objęta zakazami zatrudniania","nie")))))</f>
        <v/>
      </c>
    </row>
    <row r="38">
      <c r="A38" s="5" t="n"/>
      <c r="B38" s="5" t="n"/>
      <c r="C38" s="5" t="n"/>
      <c r="D38" s="6">
        <f>IF(AND(B38="",C38=""),"",IF(F38="załącznik nr 1","TAK",IF(C38="","BRAK DANYCH",IF(OR(ISNUMBER(SEARCH("H350",C38)),ISNUMBER(SEARCH("H340",C38)),ISNUMBER(SEARCH("H360",C38))),"TAK","nie"))))</f>
        <v/>
      </c>
      <c r="E38" s="6">
        <f>IF(D38="","",IF(D38="BRAK DANYCH","nie rozstrzygnięto",IF(D38="nie","nie dotyczy",IF(F38="załącznik nr 1","40 lat po ustaniu narażenia",IF(OR(ISNUMBER(SEARCH("H350",C38)),ISNUMBER(SEARCH("H340",C38))),"40 lat po ustaniu narażenia","5 lat po ustaniu narażenia")))))</f>
        <v/>
      </c>
      <c r="F38" s="5" t="n"/>
      <c r="G38" s="6">
        <f>IF(AND(B38="",C38=""),"",IF(F38="załącznik nr 1","nie, przepis rozstrzyga wprost",IF(C38="","TAK: brak zwrotów H, uzupełnij z sekcji 2 karty",IF(AND(A38="",D38&lt;&gt;"TAK"),"TAK: brak numeru CAS, przy mieszaninie sprawdź stężenie graniczne składnika",IF(AND(D38="nie",OR(ISNUMBER(SEARCH("H351",C38)),ISNUMBER(SEARCH("H341",C38)),ISNUMBER(SEARCH("H361",C38)))),"TAK: kategoria 2, poza rejestrami, ale objęta zakazami zatrudniania","nie")))))</f>
        <v/>
      </c>
    </row>
    <row r="39">
      <c r="A39" s="5" t="n"/>
      <c r="B39" s="5" t="n"/>
      <c r="C39" s="5" t="n"/>
      <c r="D39" s="6">
        <f>IF(AND(B39="",C39=""),"",IF(F39="załącznik nr 1","TAK",IF(C39="","BRAK DANYCH",IF(OR(ISNUMBER(SEARCH("H350",C39)),ISNUMBER(SEARCH("H340",C39)),ISNUMBER(SEARCH("H360",C39))),"TAK","nie"))))</f>
        <v/>
      </c>
      <c r="E39" s="6">
        <f>IF(D39="","",IF(D39="BRAK DANYCH","nie rozstrzygnięto",IF(D39="nie","nie dotyczy",IF(F39="załącznik nr 1","40 lat po ustaniu narażenia",IF(OR(ISNUMBER(SEARCH("H350",C39)),ISNUMBER(SEARCH("H340",C39))),"40 lat po ustaniu narażenia","5 lat po ustaniu narażenia")))))</f>
        <v/>
      </c>
      <c r="F39" s="5" t="n"/>
      <c r="G39" s="6">
        <f>IF(AND(B39="",C39=""),"",IF(F39="załącznik nr 1","nie, przepis rozstrzyga wprost",IF(C39="","TAK: brak zwrotów H, uzupełnij z sekcji 2 karty",IF(AND(A39="",D39&lt;&gt;"TAK"),"TAK: brak numeru CAS, przy mieszaninie sprawdź stężenie graniczne składnika",IF(AND(D39="nie",OR(ISNUMBER(SEARCH("H351",C39)),ISNUMBER(SEARCH("H341",C39)),ISNUMBER(SEARCH("H361",C39)))),"TAK: kategoria 2, poza rejestrami, ale objęta zakazami zatrudniania","nie")))))</f>
        <v/>
      </c>
    </row>
    <row r="40">
      <c r="A40" s="5" t="n"/>
      <c r="B40" s="5" t="n"/>
      <c r="C40" s="5" t="n"/>
      <c r="D40" s="6">
        <f>IF(AND(B40="",C40=""),"",IF(F40="załącznik nr 1","TAK",IF(C40="","BRAK DANYCH",IF(OR(ISNUMBER(SEARCH("H350",C40)),ISNUMBER(SEARCH("H340",C40)),ISNUMBER(SEARCH("H360",C40))),"TAK","nie"))))</f>
        <v/>
      </c>
      <c r="E40" s="6">
        <f>IF(D40="","",IF(D40="BRAK DANYCH","nie rozstrzygnięto",IF(D40="nie","nie dotyczy",IF(F40="załącznik nr 1","40 lat po ustaniu narażenia",IF(OR(ISNUMBER(SEARCH("H350",C40)),ISNUMBER(SEARCH("H340",C40))),"40 lat po ustaniu narażenia","5 lat po ustaniu narażenia")))))</f>
        <v/>
      </c>
      <c r="F40" s="5" t="n"/>
      <c r="G40" s="6">
        <f>IF(AND(B40="",C40=""),"",IF(F40="załącznik nr 1","nie, przepis rozstrzyga wprost",IF(C40="","TAK: brak zwrotów H, uzupełnij z sekcji 2 karty",IF(AND(A40="",D40&lt;&gt;"TAK"),"TAK: brak numeru CAS, przy mieszaninie sprawdź stężenie graniczne składnika",IF(AND(D40="nie",OR(ISNUMBER(SEARCH("H351",C40)),ISNUMBER(SEARCH("H341",C40)),ISNUMBER(SEARCH("H361",C40)))),"TAK: kategoria 2, poza rejestrami, ale objęta zakazami zatrudniania","nie")))))</f>
        <v/>
      </c>
    </row>
    <row r="41">
      <c r="A41" s="5" t="n"/>
      <c r="B41" s="5" t="n"/>
      <c r="C41" s="5" t="n"/>
      <c r="D41" s="6">
        <f>IF(AND(B41="",C41=""),"",IF(F41="załącznik nr 1","TAK",IF(C41="","BRAK DANYCH",IF(OR(ISNUMBER(SEARCH("H350",C41)),ISNUMBER(SEARCH("H340",C41)),ISNUMBER(SEARCH("H360",C41))),"TAK","nie"))))</f>
        <v/>
      </c>
      <c r="E41" s="6">
        <f>IF(D41="","",IF(D41="BRAK DANYCH","nie rozstrzygnięto",IF(D41="nie","nie dotyczy",IF(F41="załącznik nr 1","40 lat po ustaniu narażenia",IF(OR(ISNUMBER(SEARCH("H350",C41)),ISNUMBER(SEARCH("H340",C41))),"40 lat po ustaniu narażenia","5 lat po ustaniu narażenia")))))</f>
        <v/>
      </c>
      <c r="F41" s="5" t="n"/>
      <c r="G41" s="6">
        <f>IF(AND(B41="",C41=""),"",IF(F41="załącznik nr 1","nie, przepis rozstrzyga wprost",IF(C41="","TAK: brak zwrotów H, uzupełnij z sekcji 2 karty",IF(AND(A41="",D41&lt;&gt;"TAK"),"TAK: brak numeru CAS, przy mieszaninie sprawdź stężenie graniczne składnika",IF(AND(D41="nie",OR(ISNUMBER(SEARCH("H351",C41)),ISNUMBER(SEARCH("H341",C41)),ISNUMBER(SEARCH("H361",C41)))),"TAK: kategoria 2, poza rejestrami, ale objęta zakazami zatrudniania","nie")))))</f>
        <v/>
      </c>
    </row>
    <row r="42">
      <c r="A42" s="5" t="n"/>
      <c r="B42" s="5" t="n"/>
      <c r="C42" s="5" t="n"/>
      <c r="D42" s="6">
        <f>IF(AND(B42="",C42=""),"",IF(F42="załącznik nr 1","TAK",IF(C42="","BRAK DANYCH",IF(OR(ISNUMBER(SEARCH("H350",C42)),ISNUMBER(SEARCH("H340",C42)),ISNUMBER(SEARCH("H360",C42))),"TAK","nie"))))</f>
        <v/>
      </c>
      <c r="E42" s="6">
        <f>IF(D42="","",IF(D42="BRAK DANYCH","nie rozstrzygnięto",IF(D42="nie","nie dotyczy",IF(F42="załącznik nr 1","40 lat po ustaniu narażenia",IF(OR(ISNUMBER(SEARCH("H350",C42)),ISNUMBER(SEARCH("H340",C42))),"40 lat po ustaniu narażenia","5 lat po ustaniu narażenia")))))</f>
        <v/>
      </c>
      <c r="F42" s="5" t="n"/>
      <c r="G42" s="6">
        <f>IF(AND(B42="",C42=""),"",IF(F42="załącznik nr 1","nie, przepis rozstrzyga wprost",IF(C42="","TAK: brak zwrotów H, uzupełnij z sekcji 2 karty",IF(AND(A42="",D42&lt;&gt;"TAK"),"TAK: brak numeru CAS, przy mieszaninie sprawdź stężenie graniczne składnika",IF(AND(D42="nie",OR(ISNUMBER(SEARCH("H351",C42)),ISNUMBER(SEARCH("H341",C42)),ISNUMBER(SEARCH("H361",C42)))),"TAK: kategoria 2, poza rejestrami, ale objęta zakazami zatrudniania","nie")))))</f>
        <v/>
      </c>
    </row>
    <row r="43">
      <c r="A43" s="5" t="n"/>
      <c r="B43" s="5" t="n"/>
      <c r="C43" s="5" t="n"/>
      <c r="D43" s="6">
        <f>IF(AND(B43="",C43=""),"",IF(F43="załącznik nr 1","TAK",IF(C43="","BRAK DANYCH",IF(OR(ISNUMBER(SEARCH("H350",C43)),ISNUMBER(SEARCH("H340",C43)),ISNUMBER(SEARCH("H360",C43))),"TAK","nie"))))</f>
        <v/>
      </c>
      <c r="E43" s="6">
        <f>IF(D43="","",IF(D43="BRAK DANYCH","nie rozstrzygnięto",IF(D43="nie","nie dotyczy",IF(F43="załącznik nr 1","40 lat po ustaniu narażenia",IF(OR(ISNUMBER(SEARCH("H350",C43)),ISNUMBER(SEARCH("H340",C43))),"40 lat po ustaniu narażenia","5 lat po ustaniu narażenia")))))</f>
        <v/>
      </c>
      <c r="F43" s="5" t="n"/>
      <c r="G43" s="6">
        <f>IF(AND(B43="",C43=""),"",IF(F43="załącznik nr 1","nie, przepis rozstrzyga wprost",IF(C43="","TAK: brak zwrotów H, uzupełnij z sekcji 2 karty",IF(AND(A43="",D43&lt;&gt;"TAK"),"TAK: brak numeru CAS, przy mieszaninie sprawdź stężenie graniczne składnika",IF(AND(D43="nie",OR(ISNUMBER(SEARCH("H351",C43)),ISNUMBER(SEARCH("H341",C43)),ISNUMBER(SEARCH("H361",C43)))),"TAK: kategoria 2, poza rejestrami, ale objęta zakazami zatrudniania","nie")))))</f>
        <v/>
      </c>
    </row>
    <row r="44">
      <c r="A44" s="5" t="n"/>
      <c r="B44" s="5" t="n"/>
      <c r="C44" s="5" t="n"/>
      <c r="D44" s="6">
        <f>IF(AND(B44="",C44=""),"",IF(F44="załącznik nr 1","TAK",IF(C44="","BRAK DANYCH",IF(OR(ISNUMBER(SEARCH("H350",C44)),ISNUMBER(SEARCH("H340",C44)),ISNUMBER(SEARCH("H360",C44))),"TAK","nie"))))</f>
        <v/>
      </c>
      <c r="E44" s="6">
        <f>IF(D44="","",IF(D44="BRAK DANYCH","nie rozstrzygnięto",IF(D44="nie","nie dotyczy",IF(F44="załącznik nr 1","40 lat po ustaniu narażenia",IF(OR(ISNUMBER(SEARCH("H350",C44)),ISNUMBER(SEARCH("H340",C44))),"40 lat po ustaniu narażenia","5 lat po ustaniu narażenia")))))</f>
        <v/>
      </c>
      <c r="F44" s="5" t="n"/>
      <c r="G44" s="6">
        <f>IF(AND(B44="",C44=""),"",IF(F44="załącznik nr 1","nie, przepis rozstrzyga wprost",IF(C44="","TAK: brak zwrotów H, uzupełnij z sekcji 2 karty",IF(AND(A44="",D44&lt;&gt;"TAK"),"TAK: brak numeru CAS, przy mieszaninie sprawdź stężenie graniczne składnika",IF(AND(D44="nie",OR(ISNUMBER(SEARCH("H351",C44)),ISNUMBER(SEARCH("H341",C44)),ISNUMBER(SEARCH("H361",C44)))),"TAK: kategoria 2, poza rejestrami, ale objęta zakazami zatrudniania","nie")))))</f>
        <v/>
      </c>
    </row>
    <row r="46" ht="46" customHeight="1">
      <c r="A46" s="10" t="inlineStr">
        <is>
          <t>Dziewięć pierwszych wierszy to komplet załącznika nr 1 do rozporządzenia o substancjach CMR: jeden czynnik fizyczny i osiem procesów technologicznych. Są czynnikiem rakotwórczym lub mutagennym z mocy przepisu, bez karty charakterystyki i bez zwrotów H. Nie usuwaj ich.</t>
        </is>
      </c>
    </row>
    <row r="47" ht="46" customHeight="1">
      <c r="A47" s="10" t="inlineStr">
        <is>
          <t>Kolumna „Czynnik CMR” zwraca BRAK DANYCH, kiedy nazwa jest wpisana, a zwrotów H nie ma. To nie jest odpowiedź „nie”: kalkulator narażenia potraktuje taki czynnik jak CMR, czyli przyjmie krótszy rytm pomiarów, i oznaczy wiersz do sprawdzenia.</t>
        </is>
      </c>
    </row>
    <row r="48" ht="46" customHeight="1">
      <c r="A48" s="10" t="inlineStr">
        <is>
          <t>Arkusz rozstrzyga o klasyfikacji wpisanej przez użytkownika, a nie o klasyfikacji zharmonizowanej. Przy mieszaninie sprawdź, czy stężenie składnika przekracza stężenie graniczne: 0,1 procent dla rakotwórczości i mutagenności kategorii 1A i 1B, 0,3 procent dla działania szkodliwego na rozrodczość kategorii 1A i 1B oraz dla wpływu na laktację, 1,0 procent dla rakotwórczości i mutagenności kategorii 2 i 3,0 procent dla działania szkodliwego na rozrodczość kategorii 2.</t>
        </is>
      </c>
    </row>
    <row r="49" ht="46" customHeight="1">
      <c r="A49" s="10" t="inlineStr">
        <is>
          <t>Podstawa: tabele 3.5.2, 3.6.2 i 3.7.2 załącznika I do rozporządzenia (WE) nr 1272/2008 (CLP), § 3 i załącznik nr 1 do rozporządzenia Ministra Zdrowia z 26 lipca 2024 r. o substancjach CMR (Dz. U. poz. 1126), § 8 ust. 1 tego rozporządzenia co do okresów przechowywania.</t>
        </is>
      </c>
    </row>
    <row r="50" ht="46" customHeight="1">
      <c r="A50" s="10" t="inlineStr">
        <is>
          <t>Stan prawny słownika: 23 sierpnia 2026 r.. Klasyfikacja CLP zmienia się dostosowaniami do postępu technicznego, więc datę karty charakterystyki trzymaj w spisie substancji i sprawdzaj ją przy każdym przeglądzie. Numer wersji pliku podaje manifest na stronie serwisu, w dziale Pliki do pobrania.</t>
        </is>
      </c>
    </row>
  </sheetData>
  <mergeCells count="7">
    <mergeCell ref="A1:G1"/>
    <mergeCell ref="A50:G50"/>
    <mergeCell ref="A48:G48"/>
    <mergeCell ref="A2:G2"/>
    <mergeCell ref="A49:G49"/>
    <mergeCell ref="A47:G47"/>
    <mergeCell ref="A46:G4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34" customWidth="1" min="1" max="1"/>
    <col width="32" customWidth="1" min="2" max="2"/>
    <col width="34" customWidth="1" min="3" max="3"/>
  </cols>
  <sheetData>
    <row r="1" ht="24" customHeight="1">
      <c r="A1" s="1" t="inlineStr">
        <is>
          <t>Reguły, z których liczy kalkulator</t>
        </is>
      </c>
    </row>
    <row r="2" ht="30" customHeight="1">
      <c r="A2" s="2" t="inlineStr">
        <is>
          <t>Każda wartość pochodzi z rejestru faktów kontrolowanych portalu. Zmiana przepisu to zmiana w rejestrze i przebudowa arkusza, a nie poprawka w komórce.</t>
        </is>
      </c>
    </row>
    <row r="4" ht="46" customHeight="1">
      <c r="A4" s="3" t="inlineStr">
        <is>
          <t>Sytuacja</t>
        </is>
      </c>
      <c r="B4" s="3" t="inlineStr">
        <is>
          <t>Wynik ostatniego pomiaru</t>
        </is>
      </c>
      <c r="C4" s="3" t="inlineStr">
        <is>
          <t>Częstotliwość</t>
        </is>
      </c>
    </row>
    <row r="5" ht="30" customHeight="1">
      <c r="A5" s="4" t="inlineStr">
        <is>
          <t>Czynnik chemiczny lub pył, bez działania CMR</t>
        </is>
      </c>
      <c r="B5" s="4" t="inlineStr">
        <is>
          <t>powyżej 0,1 do 0,5 wartości NDS</t>
        </is>
      </c>
      <c r="C5" s="4" t="inlineStr">
        <is>
          <t>co najmniej raz na dwa lata</t>
        </is>
      </c>
    </row>
    <row r="6" ht="30" customHeight="1">
      <c r="A6" s="4" t="inlineStr">
        <is>
          <t>Czynnik chemiczny lub pył, bez działania CMR</t>
        </is>
      </c>
      <c r="B6" s="4" t="inlineStr">
        <is>
          <t>powyżej 0,5 wartości NDS</t>
        </is>
      </c>
      <c r="C6" s="4" t="inlineStr">
        <is>
          <t>co najmniej raz w roku</t>
        </is>
      </c>
    </row>
    <row r="7" ht="30" customHeight="1">
      <c r="A7" s="4" t="inlineStr">
        <is>
          <t>Czynnik rakotwórczy, mutagenny lub substancja reprotoksyczna</t>
        </is>
      </c>
      <c r="B7" s="4" t="inlineStr">
        <is>
          <t>powyżej 0,1 do 0,5 wartości NDS</t>
        </is>
      </c>
      <c r="C7" s="4" t="inlineStr">
        <is>
          <t>co najmniej raz na 6 miesięcy</t>
        </is>
      </c>
    </row>
    <row r="8" ht="30" customHeight="1">
      <c r="A8" s="4" t="inlineStr">
        <is>
          <t>Czynnik rakotwórczy, mutagenny lub substancja reprotoksyczna</t>
        </is>
      </c>
      <c r="B8" s="4" t="inlineStr">
        <is>
          <t>powyżej 0,5 wartości NDS</t>
        </is>
      </c>
      <c r="C8" s="4" t="inlineStr">
        <is>
          <t>co najmniej raz na 3 miesiące</t>
        </is>
      </c>
    </row>
    <row r="9" ht="30" customHeight="1">
      <c r="A9" s="4" t="inlineStr">
        <is>
          <t>Pył zawierający azbest</t>
        </is>
      </c>
      <c r="B9" s="4" t="inlineStr">
        <is>
          <t>bez względu na wynik</t>
        </is>
      </c>
      <c r="C9" s="4" t="inlineStr">
        <is>
          <t>co najmniej raz na 3 miesiące; po dwóch pomiarach poniżej 0,5 wartości NDS można zejść do raz na 6 miesięcy</t>
        </is>
      </c>
    </row>
    <row r="10" ht="30" customHeight="1">
      <c r="A10" s="4" t="inlineStr">
        <is>
          <t>Czynnik z ustaloną wartością NDSP</t>
        </is>
      </c>
      <c r="B10" s="4" t="inlineStr">
        <is>
          <t>bez względu na wynik</t>
        </is>
      </c>
      <c r="C10" s="4" t="inlineStr">
        <is>
          <t>pomiary ciągłe we własnym zakresie</t>
        </is>
      </c>
    </row>
    <row r="11" ht="30" customHeight="1">
      <c r="A11" s="4" t="inlineStr">
        <is>
          <t>Rozpoczęcie działalności</t>
        </is>
      </c>
      <c r="B11" s="4" t="inlineStr">
        <is>
          <t>brak pomiarów</t>
        </is>
      </c>
      <c r="C11" s="4" t="inlineStr">
        <is>
          <t>pierwszy pomiar w terminie 30 dni</t>
        </is>
      </c>
    </row>
    <row r="12" ht="30" customHeight="1">
      <c r="A12" s="4" t="inlineStr">
        <is>
          <t>Zmiana wyposażenia, procesu albo warunków pracy</t>
        </is>
      </c>
      <c r="B12" s="4" t="inlineStr">
        <is>
          <t>bez względu na wynik</t>
        </is>
      </c>
      <c r="C12" s="4" t="inlineStr">
        <is>
          <t>pomiar każdorazowo, niezależnie od harmonogramu</t>
        </is>
      </c>
    </row>
    <row r="14">
      <c r="A14" s="11" t="inlineStr">
        <is>
          <t>Odstąpienie od pomiarów</t>
        </is>
      </c>
    </row>
    <row r="15" ht="30" customHeight="1">
      <c r="A15" s="10" t="inlineStr">
        <is>
          <t>Przy czynniku CMR: dwa ostatnie pomiary w odstępie co najmniej 6 miesięcy i żaden powyżej 0,1 wartości NDS.</t>
        </is>
      </c>
    </row>
    <row r="16" ht="30" customHeight="1">
      <c r="A16" s="10" t="inlineStr">
        <is>
          <t>Przy pozostałych czynnikach: dwa ostatnie pomiary w odstępie co najmniej dwóch lat i żaden powyżej 0,1 wartości NDS.</t>
        </is>
      </c>
    </row>
    <row r="17" ht="30" customHeight="1">
      <c r="A17" s="10" t="inlineStr">
        <is>
          <t>Odstąpienie kończy się z chwilą zmiany w wyposażeniu technicznym, w procesie technologicznym albo w warunkach wykonywania pracy, które mogły wpłynąć na poziom narażenia.</t>
        </is>
      </c>
    </row>
    <row r="18" ht="30" customHeight="1">
      <c r="A18" s="10" t="inlineStr">
        <is>
          <t>Wyniki badań i pomiarów przechowuje się przez 3 lata od daty wykonania, a rejestr czynników szkodliwych i kartę badań i pomiarów przez 40 lat od daty ostatniego wpisu.</t>
        </is>
      </c>
    </row>
  </sheetData>
  <mergeCells count="6">
    <mergeCell ref="A1:C1"/>
    <mergeCell ref="A2:C2"/>
    <mergeCell ref="A17:C17"/>
    <mergeCell ref="A18:C18"/>
    <mergeCell ref="A15:C15"/>
    <mergeCell ref="A16:C1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" t="inlineStr">
        <is>
          <t>O tym arkuszu</t>
        </is>
      </c>
    </row>
    <row r="2" ht="30" customHeight="1">
      <c r="A2" s="2" t="inlineStr">
        <is>
          <t>Co liczy, na jakiej podstawie i skąd biorą się stałe.</t>
        </is>
      </c>
    </row>
    <row r="4" ht="30" customHeight="1">
      <c r="A4" s="10" t="inlineStr">
        <is>
          <t>Wartości progowe pochodzą ze źródła opisanego na końcu tego arkusza. Arkusz liczy krotność wartości najwyższego dopuszczalnego stężenia, przypisuje wynik do przedziału, podaje wymaganą częstotliwość badań i pomiarów oraz termin następnego pomiaru, a także rozstrzyga, do której grupy trafia pracownik w rejestrze prac i w informacji rocznej.</t>
        </is>
      </c>
    </row>
    <row r="5" ht="15" customHeight="1">
      <c r="A5" s="10" t="inlineStr"/>
    </row>
    <row r="6" ht="30" customHeight="1">
      <c r="A6" s="10" t="inlineStr">
        <is>
          <t>Kolumny na żółtym tle wypełnia użytkownik. Kolumny na niebieskim tle liczą się same i nie należy w nie wpisywać wartości ręcznie.</t>
        </is>
      </c>
    </row>
    <row r="7" ht="15" customHeight="1">
      <c r="A7" s="10" t="inlineStr"/>
    </row>
    <row r="8" ht="30" customHeight="1">
      <c r="A8" s="10" t="inlineStr">
        <is>
          <t>Kwalifikacja CMR nie jest polem do wypełnienia. Kalkulator odczytuje ją z arkusza „Słownik CMR”: najpierw po numerze CAS, a gdy go nie podano, po nazwie czynnika. Ten sam słownik, o tym samym układzie kolumn, jest w pliku ze spisem substancji, w arkuszu „Do kalkulatora”. Dzięki temu oba pliki nie mogą powiedzieć czegoś innego o tej samej substancji.</t>
        </is>
      </c>
    </row>
    <row r="9" ht="15" customHeight="1">
      <c r="A9" s="10" t="inlineStr"/>
    </row>
    <row r="10" ht="30" customHeight="1">
      <c r="A10" s="10" t="inlineStr">
        <is>
          <t>Czynnik spoza słownika daje w kolumnie „Czy CMR” komunikat BRAK W SŁOWNIKU, a nie odpowiedź „nie”. Kalkulator przyjmuje wtedy krótszy rytm pomiarów, właściwy dla CMR, i wypisuje uwagę w ostatniej kolumnie. Tak samo działa BRAK DANYCH, czyli pozycja słownika bez zwrotów H. Zaniżenie częstotliwości pomiarów jest groźniejsze niż jej zawyżenie, więc przy niepewności arkusz wybiera wariant ostrożniejszy.</t>
        </is>
      </c>
    </row>
    <row r="11" ht="15" customHeight="1">
      <c r="A11" s="10" t="inlineStr"/>
    </row>
    <row r="12" ht="30" customHeight="1">
      <c r="A12" s="10" t="inlineStr">
        <is>
          <t>Wartość 0 w kolumnie z częstotliwością znaczy, że wynik nie przekracza 0,1 wartości NDS i po dwóch takich pomiarach wolno odstąpić od dalszych. Kolumna z terminem następnego pomiaru zostaje wtedy pusta.</t>
        </is>
      </c>
    </row>
    <row r="13" ht="15" customHeight="1">
      <c r="A13" s="10" t="inlineStr"/>
    </row>
    <row r="14" ht="15" customHeight="1">
      <c r="A14" s="12" t="inlineStr">
        <is>
          <t>Podstawa prawna:</t>
        </is>
      </c>
    </row>
    <row r="15" ht="30" customHeight="1">
      <c r="A15" s="10" t="inlineStr">
        <is>
          <t xml:space="preserve">  § 3, § 4, § 6, § 7, § 14, § 17 i § 18 rozporządzenia Ministra Zdrowia z 2 lutego 2011 r. w sprawie badań i pomiarów czynników szkodliwych dla zdrowia w środowisku pracy (t.j. Dz. U. z 2025 r. poz. 949)</t>
        </is>
      </c>
    </row>
    <row r="16" ht="30" customHeight="1">
      <c r="A16" s="10" t="inlineStr">
        <is>
          <t xml:space="preserve">  § 6 ust. 1 pkt 4 rozporządzenia Ministra Zdrowia z 26 lipca 2024 r. w sprawie substancji chemicznych, ich mieszanin, czynników lub procesów technologicznych o działaniu rakotwórczym, mutagennym lub reprotoksycznym w środowisku pracy (Dz. U. poz. 1126)</t>
        </is>
      </c>
    </row>
    <row r="17" ht="15" customHeight="1">
      <c r="A17" s="10" t="inlineStr">
        <is>
          <t xml:space="preserve">  art. 227 § 1 pkt 2 Kodeksu pracy</t>
        </is>
      </c>
    </row>
    <row r="18" ht="15" customHeight="1">
      <c r="A18" s="10" t="inlineStr"/>
    </row>
    <row r="19" ht="30" customHeight="1">
      <c r="A19" s="10" t="inlineStr">
        <is>
          <t>Numer wersji tego pliku podaje manifest na stronie serwisu, w dziale Pliki do pobrania, razem z sumą kontrolną SHA-256 i wykazem zmian. Numer nie stoi w samym arkuszu celowo: wersję wyznacza odcisk zawartości pliku, więc wpisanie jej do środka zmieniałoby ten odcisk i podnosiło wersję przy każdej przebudowie.</t>
        </is>
      </c>
    </row>
    <row r="20" ht="15" customHeight="1">
      <c r="A20" s="12" t="inlineStr">
        <is>
          <t>Stan prawny: 23 sierpnia 2026 r.</t>
        </is>
      </c>
    </row>
    <row r="21" ht="15" customHeight="1">
      <c r="A21" s="10" t="inlineStr"/>
    </row>
    <row r="22" ht="30" customHeight="1">
      <c r="A22" s="10" t="inlineStr">
        <is>
          <t>Arkusz ma charakter pomocniczy i nie zastępuje sprawozdania z pomiarów wykonanych przez akredytowane laboratorium ani oceny ryzyka zawodowego.</t>
        </is>
      </c>
    </row>
    <row r="23" ht="15" customHeight="1">
      <c r="A23" s="10" t="inlineStr"/>
    </row>
    <row r="24" ht="15" customHeight="1">
      <c r="A24" s="10" t="inlineStr">
        <is>
          <t>NEW PROJECT Andrzej Brzeziński</t>
        </is>
      </c>
    </row>
    <row r="25" ht="15" customHeight="1">
      <c r="A25" s="10" t="inlineStr">
        <is>
          <t>office@newproject360.pl  |  +48663990900</t>
        </is>
      </c>
    </row>
    <row r="26" ht="15" customHeight="1">
      <c r="A26" s="10" t="inlineStr">
        <is>
          <t>https://newproject360.pl/substancje-cmr-ab/</t>
        </is>
      </c>
    </row>
  </sheetData>
  <mergeCells count="2">
    <mergeCell ref="A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2026-08-29T17:17:55Z</dcterms:created>
  <dcterms:modified xmlns:dcterms="http://purl.org/dc/terms/" xmlns:xsi="http://www.w3.org/2001/XMLSchema-instance" xsi:type="dcterms:W3CDTF">2026-08-29T17:17:55Z</dcterms:modified>
</cp:coreProperties>
</file>